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5250779f06bf1583/Desktop/"/>
    </mc:Choice>
  </mc:AlternateContent>
  <xr:revisionPtr revIDLastSave="1" documentId="11_57B21D6DF2B26377A9C1BB5B5D5040EA16FA185A" xr6:coauthVersionLast="47" xr6:coauthVersionMax="47" xr10:uidLastSave="{2638B80E-808D-42C8-8991-90D7DC3EB951}"/>
  <bookViews>
    <workbookView xWindow="-108" yWindow="-108" windowWidth="23256" windowHeight="12456" xr2:uid="{00000000-000D-0000-FFFF-FFFF00000000}"/>
  </bookViews>
  <sheets>
    <sheet name="Cash - Flow" sheetId="1" r:id="rId1"/>
    <sheet name="Investimenti" sheetId="2" state="hidden" r:id="rId2"/>
    <sheet name="dati BEP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_123Graph_A">[1]FLUSSI1!$B$13:$B$24</definedName>
    <definedName name="__123Graph_B">[1]FLUSSI1!$C$13:$C$24</definedName>
    <definedName name="__123Graph_C">[1]FLUSSI1!$D$13:$D$24</definedName>
    <definedName name="__123Graph_D">[1]FLUSSI1!#REF!</definedName>
    <definedName name="__123Graph_E">[1]FLUSSI1!#REF!</definedName>
    <definedName name="__123Graph_F">[1]FLUSSI1!$M$13:$M$13</definedName>
    <definedName name="__123Graph_X">[1]FLUSSI1!$A$13:$A$24</definedName>
    <definedName name="_Table1_In1">#REF!</definedName>
    <definedName name="_Table1_Out">#REF!</definedName>
    <definedName name="Annoc">#REF!</definedName>
    <definedName name="AREA_STAMPA_MI">[2]Pianif!$B$2:$W$111</definedName>
    <definedName name="Avvisodatigenerali">#REF!</definedName>
    <definedName name="Conti_Eco">#REF!</definedName>
    <definedName name="d">d</definedName>
    <definedName name="Dati_2000">#REF!</definedName>
    <definedName name="Dati_2001">#REF!</definedName>
    <definedName name="dati_grafico">#REF!</definedName>
    <definedName name="DeR">DeR</definedName>
    <definedName name="eeee">eeee</definedName>
    <definedName name="GestFin">GestFin</definedName>
    <definedName name="GestTip">GestTip</definedName>
    <definedName name="GRAFO">'[3]Break Even Point'!$N$12</definedName>
    <definedName name="GRAFO1">'[3]Break Even Point'!$O$174</definedName>
    <definedName name="GRAFO2">'[3]Break Even Point'!$Y$198</definedName>
    <definedName name="GRAFO3">'[3]Break Even Point'!$Q$218</definedName>
    <definedName name="GRAFO4">'[3]Break Even Point'!$P$240</definedName>
    <definedName name="Info">Info</definedName>
    <definedName name="Ipotesi">Ipotesi</definedName>
    <definedName name="MENU">#REF!</definedName>
    <definedName name="Piano_Conti">#REF!</definedName>
    <definedName name="PIPPO">'[3]Break Even Point'!$P$1</definedName>
    <definedName name="Print_Area_MI">'[3]Break Even Point'!$A$1:$N$90</definedName>
    <definedName name="repa1">[4]ANALCOMP!$B$61:$J$62</definedName>
    <definedName name="repa2">#REF!</definedName>
    <definedName name="repda">#REF!</definedName>
    <definedName name="repdi">[4]ANALCOMP!$B$2:$J$60</definedName>
    <definedName name="repra1">#REF!</definedName>
    <definedName name="repra4">[4]ANALCOMP!$B$2:$J$60</definedName>
    <definedName name="Risposta1">Risposta1</definedName>
    <definedName name="Risposta2">Risposta2</definedName>
    <definedName name="Risposta3">Risposta3</definedName>
    <definedName name="Risposta4">Risposta4</definedName>
    <definedName name="Risposta5">Risposta5</definedName>
    <definedName name="Risposta6">Risposta6</definedName>
    <definedName name="stampa_fonti">#REF!</definedName>
    <definedName name="stampa_impieghi">#REF!</definedName>
    <definedName name="stampa_PL1">#REF!</definedName>
    <definedName name="stampa_PL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d+HoQx/luC/zA04IEVd/D0Dsyuw=="/>
    </ext>
  </extLst>
</workbook>
</file>

<file path=xl/calcChain.xml><?xml version="1.0" encoding="utf-8"?>
<calcChain xmlns="http://schemas.openxmlformats.org/spreadsheetml/2006/main">
  <c r="E14" i="3" l="1"/>
  <c r="D14" i="3"/>
  <c r="C14" i="3"/>
  <c r="B14" i="3"/>
  <c r="E13" i="3"/>
  <c r="D13" i="3"/>
  <c r="C13" i="3"/>
  <c r="B13" i="3"/>
  <c r="E12" i="3"/>
  <c r="C12" i="3"/>
  <c r="D12" i="3" s="1"/>
  <c r="B12" i="3"/>
  <c r="E11" i="3"/>
  <c r="C11" i="3"/>
  <c r="D11" i="3" s="1"/>
  <c r="B11" i="3"/>
  <c r="E10" i="3"/>
  <c r="C10" i="3"/>
  <c r="D10" i="3" s="1"/>
  <c r="B10" i="3"/>
  <c r="E9" i="3"/>
  <c r="C9" i="3"/>
  <c r="D9" i="3" s="1"/>
  <c r="B9" i="3"/>
  <c r="E8" i="3"/>
  <c r="C8" i="3"/>
  <c r="D8" i="3" s="1"/>
  <c r="B8" i="3"/>
  <c r="E7" i="3"/>
  <c r="C7" i="3"/>
  <c r="D7" i="3" s="1"/>
  <c r="B7" i="3"/>
  <c r="E6" i="3"/>
  <c r="C6" i="3"/>
  <c r="D6" i="3" s="1"/>
  <c r="B6" i="3"/>
  <c r="E5" i="3"/>
  <c r="C5" i="3"/>
  <c r="D5" i="3" s="1"/>
  <c r="B5" i="3"/>
  <c r="E4" i="3"/>
  <c r="C4" i="3"/>
  <c r="D4" i="3" s="1"/>
  <c r="B4" i="3"/>
  <c r="E3" i="3"/>
  <c r="C3" i="3"/>
  <c r="D3" i="3" s="1"/>
  <c r="B3" i="3"/>
  <c r="E2" i="3"/>
  <c r="C2" i="3"/>
  <c r="D2" i="3" s="1"/>
  <c r="C21" i="2"/>
  <c r="B21" i="2"/>
  <c r="B20" i="2"/>
  <c r="B17" i="2"/>
  <c r="D14" i="2"/>
  <c r="C14" i="2"/>
  <c r="B14" i="2"/>
  <c r="B22" i="2" s="1"/>
  <c r="D11" i="2"/>
  <c r="C11" i="2"/>
  <c r="B11" i="2"/>
  <c r="D9" i="2"/>
  <c r="D19" i="2" s="1"/>
  <c r="C9" i="2"/>
  <c r="B9" i="2"/>
  <c r="B19" i="2" s="1"/>
  <c r="D7" i="2"/>
  <c r="C7" i="2"/>
  <c r="B7" i="2"/>
  <c r="C6" i="2"/>
  <c r="N84" i="1"/>
  <c r="M84" i="1"/>
  <c r="L84" i="1"/>
  <c r="K84" i="1"/>
  <c r="J84" i="1"/>
  <c r="I84" i="1"/>
  <c r="H84" i="1"/>
  <c r="G84" i="1"/>
  <c r="F84" i="1"/>
  <c r="E84" i="1"/>
  <c r="D84" i="1"/>
  <c r="C84" i="1"/>
  <c r="N26" i="1"/>
  <c r="M26" i="1"/>
  <c r="L26" i="1"/>
  <c r="K26" i="1"/>
  <c r="J26" i="1"/>
  <c r="I26" i="1"/>
  <c r="H26" i="1"/>
  <c r="G26" i="1"/>
  <c r="F26" i="1"/>
  <c r="E26" i="1"/>
  <c r="D26" i="1"/>
  <c r="C26" i="1"/>
  <c r="C7" i="1"/>
  <c r="C86" i="1" s="1"/>
  <c r="D5" i="1" s="1"/>
  <c r="D7" i="1" s="1"/>
  <c r="D86" i="1" s="1"/>
  <c r="E5" i="1" s="1"/>
  <c r="E7" i="1" s="1"/>
  <c r="E86" i="1" s="1"/>
  <c r="F5" i="1" s="1"/>
  <c r="F7" i="1" s="1"/>
  <c r="F86" i="1" s="1"/>
  <c r="G5" i="1" s="1"/>
  <c r="G7" i="1" s="1"/>
  <c r="G86" i="1" s="1"/>
  <c r="H5" i="1" s="1"/>
  <c r="H7" i="1" s="1"/>
  <c r="H86" i="1" s="1"/>
  <c r="I5" i="1" s="1"/>
  <c r="I7" i="1" s="1"/>
  <c r="I86" i="1" s="1"/>
  <c r="J5" i="1" s="1"/>
  <c r="J7" i="1" s="1"/>
  <c r="J86" i="1" s="1"/>
  <c r="K5" i="1" s="1"/>
  <c r="K7" i="1" s="1"/>
  <c r="K86" i="1" s="1"/>
  <c r="L5" i="1" s="1"/>
  <c r="L7" i="1" s="1"/>
  <c r="L86" i="1" s="1"/>
  <c r="M5" i="1" s="1"/>
  <c r="M7" i="1" s="1"/>
  <c r="M86" i="1" s="1"/>
  <c r="N5" i="1" s="1"/>
  <c r="N7" i="1" s="1"/>
  <c r="N86" i="1" s="1"/>
  <c r="C10" i="2" l="1"/>
  <c r="D10" i="2" s="1"/>
  <c r="F10" i="2" s="1"/>
  <c r="E7" i="2" s="1"/>
  <c r="F7" i="2" l="1"/>
  <c r="F12" i="2"/>
  <c r="F11" i="2"/>
  <c r="C17" i="2"/>
  <c r="D21" i="2" l="1"/>
  <c r="C19" i="2"/>
  <c r="C20" i="2" s="1"/>
  <c r="C22" i="2" s="1"/>
  <c r="D22" i="2"/>
  <c r="D17" i="2"/>
  <c r="D20" i="2"/>
</calcChain>
</file>

<file path=xl/sharedStrings.xml><?xml version="1.0" encoding="utf-8"?>
<sst xmlns="http://schemas.openxmlformats.org/spreadsheetml/2006/main" count="114" uniqueCount="112">
  <si>
    <t>CASH FLOW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</si>
  <si>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</si>
  <si>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</si>
  <si>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</si>
  <si>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</si>
  <si>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</si>
  <si>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</si>
  <si>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</si>
  <si>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</si>
  <si>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</si>
  <si>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</si>
  <si>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</si>
  <si>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</si>
  <si>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DEPOSITI BANCARI</t>
  </si>
  <si>
    <t>Banca</t>
  </si>
  <si>
    <t>A</t>
  </si>
  <si>
    <t>SALDO BANCA</t>
  </si>
  <si>
    <t xml:space="preserve"> ENTRATE DI GESTIONE</t>
  </si>
  <si>
    <t>Erogazione Mutui / Finanziamenti</t>
  </si>
  <si>
    <t>Erogazione Mutuo</t>
  </si>
  <si>
    <t>Incassi da Finanziamenti Propri</t>
  </si>
  <si>
    <t>Apporto Soci</t>
  </si>
  <si>
    <t>Incassi dalla Gestione</t>
  </si>
  <si>
    <t>Incassi da Crediti Verso Clienti</t>
  </si>
  <si>
    <t>Altre Entrate</t>
  </si>
  <si>
    <t>Credito di Imposta</t>
  </si>
  <si>
    <t>Piani di Rietro Clienti</t>
  </si>
  <si>
    <t>Liquidazioni trimestrali Interessi</t>
  </si>
  <si>
    <t>Clienti C/Caparre</t>
  </si>
  <si>
    <t>Rimborsi Assicurativi</t>
  </si>
  <si>
    <t>B</t>
  </si>
  <si>
    <t>TOTALE ENTRATE</t>
  </si>
  <si>
    <r>
      <rPr>
        <b/>
        <u/>
        <sz val="12"/>
        <color rgb="FF000000"/>
        <rFont val="Arial Unicode MS"/>
      </rPr>
      <t xml:space="preserve">USCITE DI GESTIONE </t>
    </r>
    <r>
      <rPr>
        <b/>
        <u/>
        <sz val="12"/>
        <color rgb="FFFF0000"/>
        <rFont val="Arial Unicode MS"/>
      </rPr>
      <t>(inserirle con segno -)</t>
    </r>
  </si>
  <si>
    <t>Salari / Stipendi / Emolumenti</t>
  </si>
  <si>
    <t xml:space="preserve">Salari e stipendi </t>
  </si>
  <si>
    <t>Emolumento Amministratore</t>
  </si>
  <si>
    <t>Fornitori e Lavorazioni di Terzi</t>
  </si>
  <si>
    <t xml:space="preserve">Fornitori </t>
  </si>
  <si>
    <t>F24</t>
  </si>
  <si>
    <t>Versamento Imposte e Tasse</t>
  </si>
  <si>
    <t>Versamento IVA</t>
  </si>
  <si>
    <t xml:space="preserve">Dipendenti + Co.Co.Co. </t>
  </si>
  <si>
    <t>Ritenute Professionisti</t>
  </si>
  <si>
    <t>Canoni Manutenzione</t>
  </si>
  <si>
    <t>Assicurazioni Automezzi</t>
  </si>
  <si>
    <t>Carburanti Automezzi</t>
  </si>
  <si>
    <t>Bolli Automezzi</t>
  </si>
  <si>
    <t>Riparazione e Manutenzione Automezzi</t>
  </si>
  <si>
    <t>Revisioni Automezzi</t>
  </si>
  <si>
    <t>Pedaggi Autostradali</t>
  </si>
  <si>
    <t>Attrezzature</t>
  </si>
  <si>
    <t xml:space="preserve">Noleggio Attrezzature </t>
  </si>
  <si>
    <t xml:space="preserve">Assicurazioni Diverse </t>
  </si>
  <si>
    <t>Carburante Autovettura</t>
  </si>
  <si>
    <t>Assicurazione Autovettura</t>
  </si>
  <si>
    <t>Bollo Autovettura</t>
  </si>
  <si>
    <t>Riparazione e Manutenzione Autovettura</t>
  </si>
  <si>
    <t>Revisione Autovettura</t>
  </si>
  <si>
    <t xml:space="preserve">Energia Elettrica </t>
  </si>
  <si>
    <t>Telefoniche</t>
  </si>
  <si>
    <t xml:space="preserve">Canoni, Manutenzione Programmi </t>
  </si>
  <si>
    <t xml:space="preserve">Consulenze Amministrative </t>
  </si>
  <si>
    <t>Consulenze Legali e Notarili</t>
  </si>
  <si>
    <t>Spese Condominiali</t>
  </si>
  <si>
    <t xml:space="preserve">Quote Associative </t>
  </si>
  <si>
    <t xml:space="preserve">Materiale Igienico </t>
  </si>
  <si>
    <t>Manutenzione Attrezzature</t>
  </si>
  <si>
    <t xml:space="preserve">Spese Trasporto </t>
  </si>
  <si>
    <t xml:space="preserve">Visite Mediche </t>
  </si>
  <si>
    <t>Cancelleria e Stampati</t>
  </si>
  <si>
    <t xml:space="preserve">Postali - Valori bollati - Visure camerali </t>
  </si>
  <si>
    <t>Manutenzione Estintori</t>
  </si>
  <si>
    <t xml:space="preserve">Provvigioni Passive </t>
  </si>
  <si>
    <t>Ammende e multe</t>
  </si>
  <si>
    <t xml:space="preserve">Canoni Leasing </t>
  </si>
  <si>
    <t>Corsi di Aggiornamento</t>
  </si>
  <si>
    <t>Rate Mutui / Finanziamenti / Rientri</t>
  </si>
  <si>
    <t>Rata Finanziamento Banca 1</t>
  </si>
  <si>
    <t>Rata Finanziamento Banca 2</t>
  </si>
  <si>
    <t>Rimborso Apporto Soci</t>
  </si>
  <si>
    <t>Rateazione Agenzia Entrate</t>
  </si>
  <si>
    <t>C</t>
  </si>
  <si>
    <t xml:space="preserve">TOTALE USCITE     </t>
  </si>
  <si>
    <t>D</t>
  </si>
  <si>
    <t>LIQUIDITA' BANCA</t>
  </si>
  <si>
    <t>Incremento di Fatturato minimo per coprire nuovi investimenti che hanno effetto sul C.E.</t>
  </si>
  <si>
    <t>Budget</t>
  </si>
  <si>
    <t>%</t>
  </si>
  <si>
    <t>Fatturato necessario</t>
  </si>
  <si>
    <t>Investimento</t>
  </si>
  <si>
    <t>Differenza (volume d'affari-costi variabili)</t>
  </si>
  <si>
    <t>investimento previsto</t>
  </si>
  <si>
    <t xml:space="preserve"> </t>
  </si>
  <si>
    <t>richiesta di aumento utile</t>
  </si>
  <si>
    <t>Nuovo Budget considerando l'investimento</t>
  </si>
  <si>
    <t>vendite</t>
  </si>
  <si>
    <t>costi fissi</t>
  </si>
  <si>
    <t>costi totali</t>
  </si>
  <si>
    <t>BEP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</si>
  <si>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</si>
  <si>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</si>
  <si>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</si>
  <si>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</si>
  <si>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</si>
  <si>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</si>
  <si>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</si>
  <si>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</si>
  <si>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</si>
  <si>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</si>
  <si>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</si>
  <si>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</si>
  <si>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 xml:space="preserve">Altre Spese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</si>
</sst>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"/>
    <numFmt numFmtId="165" formatCode="&quot;€&quot;\ #,##0.00;[Red]\-&quot;€&quot;\ #,##0.00"/>
    <numFmt numFmtId="166" formatCode="[$€-2]\ #,##0.00;[Red]\-[$€-2]\ #,##0.00"/>
    <numFmt numFmtId="167" formatCode="_-* #,##0_-;\-* #,##0_-;_-* &quot;-&quot;_-;_-@"/>
    <numFmt numFmtId="168" formatCode="_-* #,##0.00_-;\-* #,##0.00_-;_-* &quot;-&quot;??_-;_-@"/>
    <numFmt numFmtId="169" formatCode="0.0%"/>
    <numFmt numFmtId="170" formatCode="d\-mmm"/>
  </numFmts>
  <fonts count="26">
    <font>
      <sz val="10"/>
      <color rgb="FF000000"/>
      <name val="Arial"/>
      <scheme val="minor"/>
    </font>
    <font>
      <sz val="16"/>
      <color theme="1"/>
      <name val="Arimo"/>
    </font>
    <font>
      <sz val="10"/>
      <name val="Arial"/>
    </font>
    <font>
      <sz val="8"/>
      <color theme="1"/>
      <name val="Arimo"/>
    </font>
    <font>
      <sz val="12"/>
      <color theme="1"/>
      <name val="Arimo"/>
    </font>
    <font>
      <b/>
      <sz val="8"/>
      <color theme="1"/>
      <name val="Arimo"/>
    </font>
    <font>
      <sz val="10"/>
      <color theme="1"/>
      <name val="Arial"/>
    </font>
    <font>
      <b/>
      <i/>
      <u/>
      <sz val="12"/>
      <color theme="1"/>
      <name val="Arimo"/>
    </font>
    <font>
      <b/>
      <sz val="10"/>
      <color theme="1"/>
      <name val="Arimo"/>
    </font>
    <font>
      <sz val="10"/>
      <color theme="1"/>
      <name val="Arimo"/>
    </font>
    <font>
      <sz val="8"/>
      <color rgb="FF003366"/>
      <name val="Arimo"/>
    </font>
    <font>
      <b/>
      <sz val="10"/>
      <color rgb="FF000000"/>
      <name val="Arimo"/>
    </font>
    <font>
      <b/>
      <sz val="10"/>
      <color rgb="FF003366"/>
      <name val="Arimo"/>
    </font>
    <font>
      <b/>
      <sz val="10"/>
      <color rgb="FF17365D"/>
      <name val="Arimo"/>
    </font>
    <font>
      <b/>
      <u/>
      <sz val="12"/>
      <color rgb="FFFF0000"/>
      <name val="Arimo"/>
    </font>
    <font>
      <sz val="8"/>
      <color rgb="FFFF0000"/>
      <name val="Arimo"/>
    </font>
    <font>
      <b/>
      <sz val="11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FF"/>
      <name val="Arial"/>
    </font>
    <font>
      <b/>
      <sz val="10"/>
      <color theme="1"/>
      <name val="Arial"/>
    </font>
    <font>
      <sz val="10"/>
      <color theme="1"/>
      <name val="Open Sans"/>
    </font>
    <font>
      <b/>
      <sz val="8"/>
      <color theme="1"/>
      <name val="Arial"/>
    </font>
    <font>
      <sz val="9"/>
      <color rgb="FF000000"/>
      <name val="Arial"/>
    </font>
    <font>
      <b/>
      <u/>
      <sz val="12"/>
      <color rgb="FF000000"/>
      <name val="Arial Unicode MS"/>
    </font>
    <font>
      <b/>
      <u/>
      <sz val="12"/>
      <color rgb="FFFF0000"/>
      <name val="Arial Unicode MS"/>
    </font>
  </fonts>
  <fills count="11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91">
    <border>
      <left/>
      <right/>
      <top/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/>
    <xf numFmtId="164" fontId="3" fillId="0" borderId="0" xfId="0" applyNumberFormat="1" applyFont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5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left" vertical="center"/>
    </xf>
    <xf numFmtId="165" fontId="3" fillId="0" borderId="20" xfId="0" applyNumberFormat="1" applyFont="1" applyBorder="1" applyAlignment="1">
      <alignment horizontal="right" vertical="center"/>
    </xf>
    <xf numFmtId="165" fontId="3" fillId="3" borderId="21" xfId="0" applyNumberFormat="1" applyFont="1" applyFill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166" fontId="8" fillId="2" borderId="23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left" vertical="center"/>
    </xf>
    <xf numFmtId="166" fontId="8" fillId="2" borderId="6" xfId="0" applyNumberFormat="1" applyFont="1" applyFill="1" applyBorder="1" applyAlignment="1">
      <alignment vertical="center"/>
    </xf>
    <xf numFmtId="166" fontId="8" fillId="2" borderId="24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166" fontId="9" fillId="0" borderId="25" xfId="0" applyNumberFormat="1" applyFont="1" applyBorder="1" applyAlignment="1">
      <alignment vertical="center"/>
    </xf>
    <xf numFmtId="166" fontId="10" fillId="2" borderId="27" xfId="0" applyNumberFormat="1" applyFont="1" applyFill="1" applyBorder="1" applyAlignment="1">
      <alignment vertical="center"/>
    </xf>
    <xf numFmtId="166" fontId="10" fillId="2" borderId="28" xfId="0" applyNumberFormat="1" applyFont="1" applyFill="1" applyBorder="1" applyAlignment="1">
      <alignment vertical="center"/>
    </xf>
    <xf numFmtId="164" fontId="5" fillId="3" borderId="29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vertical="center"/>
    </xf>
    <xf numFmtId="166" fontId="10" fillId="3" borderId="31" xfId="0" applyNumberFormat="1" applyFont="1" applyFill="1" applyBorder="1" applyAlignment="1">
      <alignment vertical="center"/>
    </xf>
    <xf numFmtId="166" fontId="10" fillId="3" borderId="32" xfId="0" applyNumberFormat="1" applyFont="1" applyFill="1" applyBorder="1" applyAlignment="1">
      <alignment vertical="center"/>
    </xf>
    <xf numFmtId="166" fontId="10" fillId="2" borderId="31" xfId="0" applyNumberFormat="1" applyFont="1" applyFill="1" applyBorder="1" applyAlignment="1">
      <alignment vertical="center"/>
    </xf>
    <xf numFmtId="166" fontId="10" fillId="2" borderId="32" xfId="0" applyNumberFormat="1" applyFont="1" applyFill="1" applyBorder="1" applyAlignment="1">
      <alignment vertical="center"/>
    </xf>
    <xf numFmtId="164" fontId="3" fillId="3" borderId="34" xfId="0" applyNumberFormat="1" applyFont="1" applyFill="1" applyBorder="1" applyAlignment="1">
      <alignment vertical="center"/>
    </xf>
    <xf numFmtId="164" fontId="5" fillId="3" borderId="35" xfId="0" applyNumberFormat="1" applyFont="1" applyFill="1" applyBorder="1" applyAlignment="1">
      <alignment horizontal="center" vertical="center"/>
    </xf>
    <xf numFmtId="166" fontId="10" fillId="3" borderId="36" xfId="0" applyNumberFormat="1" applyFont="1" applyFill="1" applyBorder="1" applyAlignment="1">
      <alignment vertical="center"/>
    </xf>
    <xf numFmtId="166" fontId="10" fillId="3" borderId="37" xfId="0" applyNumberFormat="1" applyFont="1" applyFill="1" applyBorder="1" applyAlignment="1">
      <alignment vertical="center"/>
    </xf>
    <xf numFmtId="164" fontId="3" fillId="3" borderId="38" xfId="0" applyNumberFormat="1" applyFont="1" applyFill="1" applyBorder="1" applyAlignment="1">
      <alignment vertical="center"/>
    </xf>
    <xf numFmtId="164" fontId="5" fillId="3" borderId="18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vertical="center"/>
    </xf>
    <xf numFmtId="166" fontId="10" fillId="3" borderId="21" xfId="0" applyNumberFormat="1" applyFont="1" applyFill="1" applyBorder="1" applyAlignment="1">
      <alignment vertical="center"/>
    </xf>
    <xf numFmtId="166" fontId="10" fillId="3" borderId="39" xfId="0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vertical="center"/>
    </xf>
    <xf numFmtId="166" fontId="12" fillId="2" borderId="6" xfId="0" applyNumberFormat="1" applyFont="1" applyFill="1" applyBorder="1" applyAlignment="1">
      <alignment vertical="center"/>
    </xf>
    <xf numFmtId="166" fontId="13" fillId="2" borderId="6" xfId="0" applyNumberFormat="1" applyFont="1" applyFill="1" applyBorder="1" applyAlignment="1">
      <alignment vertical="center"/>
    </xf>
    <xf numFmtId="166" fontId="12" fillId="2" borderId="24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6" fontId="15" fillId="2" borderId="49" xfId="0" applyNumberFormat="1" applyFont="1" applyFill="1" applyBorder="1" applyAlignment="1">
      <alignment vertical="center"/>
    </xf>
    <xf numFmtId="166" fontId="3" fillId="2" borderId="17" xfId="0" applyNumberFormat="1" applyFont="1" applyFill="1" applyBorder="1" applyAlignment="1">
      <alignment vertical="center"/>
    </xf>
    <xf numFmtId="164" fontId="5" fillId="0" borderId="50" xfId="0" applyNumberFormat="1" applyFont="1" applyBorder="1" applyAlignment="1">
      <alignment horizontal="center" vertical="center"/>
    </xf>
    <xf numFmtId="166" fontId="15" fillId="3" borderId="31" xfId="0" applyNumberFormat="1" applyFont="1" applyFill="1" applyBorder="1" applyAlignment="1">
      <alignment vertical="center"/>
    </xf>
    <xf numFmtId="166" fontId="15" fillId="0" borderId="25" xfId="0" applyNumberFormat="1" applyFont="1" applyBorder="1" applyAlignment="1">
      <alignment vertical="center"/>
    </xf>
    <xf numFmtId="166" fontId="15" fillId="0" borderId="51" xfId="0" applyNumberFormat="1" applyFont="1" applyBorder="1" applyAlignment="1">
      <alignment vertical="center"/>
    </xf>
    <xf numFmtId="166" fontId="3" fillId="3" borderId="31" xfId="0" applyNumberFormat="1" applyFont="1" applyFill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166" fontId="15" fillId="0" borderId="53" xfId="0" applyNumberFormat="1" applyFont="1" applyBorder="1" applyAlignment="1">
      <alignment vertical="center"/>
    </xf>
    <xf numFmtId="166" fontId="15" fillId="2" borderId="27" xfId="0" applyNumberFormat="1" applyFont="1" applyFill="1" applyBorder="1" applyAlignment="1">
      <alignment vertical="center"/>
    </xf>
    <xf numFmtId="166" fontId="3" fillId="2" borderId="56" xfId="0" applyNumberFormat="1" applyFont="1" applyFill="1" applyBorder="1" applyAlignment="1">
      <alignment vertical="center"/>
    </xf>
    <xf numFmtId="166" fontId="15" fillId="3" borderId="32" xfId="0" applyNumberFormat="1" applyFont="1" applyFill="1" applyBorder="1" applyAlignment="1">
      <alignment vertical="center"/>
    </xf>
    <xf numFmtId="164" fontId="5" fillId="3" borderId="57" xfId="0" applyNumberFormat="1" applyFont="1" applyFill="1" applyBorder="1" applyAlignment="1">
      <alignment horizontal="center" vertical="center"/>
    </xf>
    <xf numFmtId="164" fontId="3" fillId="3" borderId="58" xfId="0" applyNumberFormat="1" applyFont="1" applyFill="1" applyBorder="1" applyAlignment="1">
      <alignment vertical="center"/>
    </xf>
    <xf numFmtId="166" fontId="15" fillId="3" borderId="27" xfId="0" applyNumberFormat="1" applyFont="1" applyFill="1" applyBorder="1" applyAlignment="1">
      <alignment vertical="center"/>
    </xf>
    <xf numFmtId="166" fontId="15" fillId="0" borderId="59" xfId="0" applyNumberFormat="1" applyFont="1" applyBorder="1" applyAlignment="1">
      <alignment vertical="center"/>
    </xf>
    <xf numFmtId="166" fontId="15" fillId="3" borderId="28" xfId="0" applyNumberFormat="1" applyFont="1" applyFill="1" applyBorder="1" applyAlignment="1">
      <alignment vertical="center"/>
    </xf>
    <xf numFmtId="166" fontId="15" fillId="2" borderId="28" xfId="0" applyNumberFormat="1" applyFont="1" applyFill="1" applyBorder="1" applyAlignment="1">
      <alignment vertical="center"/>
    </xf>
    <xf numFmtId="164" fontId="5" fillId="0" borderId="29" xfId="0" applyNumberFormat="1" applyFont="1" applyBorder="1" applyAlignment="1">
      <alignment horizontal="center" vertical="center"/>
    </xf>
    <xf numFmtId="166" fontId="15" fillId="0" borderId="30" xfId="0" applyNumberFormat="1" applyFont="1" applyBorder="1" applyAlignment="1">
      <alignment vertical="center"/>
    </xf>
    <xf numFmtId="166" fontId="15" fillId="0" borderId="56" xfId="0" applyNumberFormat="1" applyFont="1" applyBorder="1" applyAlignment="1">
      <alignment vertical="center"/>
    </xf>
    <xf numFmtId="166" fontId="15" fillId="3" borderId="36" xfId="0" applyNumberFormat="1" applyFont="1" applyFill="1" applyBorder="1" applyAlignment="1">
      <alignment vertical="center"/>
    </xf>
    <xf numFmtId="166" fontId="3" fillId="0" borderId="60" xfId="0" applyNumberFormat="1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166" fontId="15" fillId="0" borderId="19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166" fontId="3" fillId="3" borderId="19" xfId="0" applyNumberFormat="1" applyFont="1" applyFill="1" applyBorder="1" applyAlignment="1">
      <alignment vertical="center"/>
    </xf>
    <xf numFmtId="166" fontId="15" fillId="0" borderId="61" xfId="0" applyNumberFormat="1" applyFont="1" applyBorder="1" applyAlignment="1">
      <alignment vertical="center"/>
    </xf>
    <xf numFmtId="164" fontId="8" fillId="2" borderId="7" xfId="0" applyNumberFormat="1" applyFont="1" applyFill="1" applyBorder="1" applyAlignment="1">
      <alignment vertical="center"/>
    </xf>
    <xf numFmtId="166" fontId="8" fillId="2" borderId="7" xfId="0" applyNumberFormat="1" applyFont="1" applyFill="1" applyBorder="1" applyAlignment="1">
      <alignment vertical="center"/>
    </xf>
    <xf numFmtId="166" fontId="8" fillId="2" borderId="9" xfId="0" applyNumberFormat="1" applyFont="1" applyFill="1" applyBorder="1" applyAlignment="1">
      <alignment vertical="center"/>
    </xf>
    <xf numFmtId="164" fontId="3" fillId="0" borderId="65" xfId="0" applyNumberFormat="1" applyFont="1" applyBorder="1" applyAlignment="1">
      <alignment vertical="center"/>
    </xf>
    <xf numFmtId="0" fontId="6" fillId="4" borderId="34" xfId="0" applyFont="1" applyFill="1" applyBorder="1"/>
    <xf numFmtId="0" fontId="6" fillId="5" borderId="66" xfId="0" applyFont="1" applyFill="1" applyBorder="1"/>
    <xf numFmtId="0" fontId="6" fillId="5" borderId="67" xfId="0" applyFont="1" applyFill="1" applyBorder="1"/>
    <xf numFmtId="0" fontId="6" fillId="5" borderId="68" xfId="0" applyFont="1" applyFill="1" applyBorder="1"/>
    <xf numFmtId="0" fontId="16" fillId="6" borderId="69" xfId="0" applyFont="1" applyFill="1" applyBorder="1" applyAlignment="1">
      <alignment horizontal="left"/>
    </xf>
    <xf numFmtId="0" fontId="16" fillId="6" borderId="70" xfId="0" applyFont="1" applyFill="1" applyBorder="1" applyAlignment="1">
      <alignment horizontal="center"/>
    </xf>
    <xf numFmtId="0" fontId="17" fillId="6" borderId="70" xfId="0" applyFont="1" applyFill="1" applyBorder="1" applyAlignment="1">
      <alignment horizontal="center"/>
    </xf>
    <xf numFmtId="0" fontId="17" fillId="6" borderId="71" xfId="0" applyFont="1" applyFill="1" applyBorder="1" applyAlignment="1">
      <alignment horizontal="center"/>
    </xf>
    <xf numFmtId="0" fontId="16" fillId="7" borderId="34" xfId="0" applyFont="1" applyFill="1" applyBorder="1" applyAlignment="1">
      <alignment horizontal="left"/>
    </xf>
    <xf numFmtId="0" fontId="17" fillId="7" borderId="34" xfId="0" applyFont="1" applyFill="1" applyBorder="1" applyAlignment="1">
      <alignment horizontal="center"/>
    </xf>
    <xf numFmtId="0" fontId="17" fillId="7" borderId="72" xfId="0" applyFont="1" applyFill="1" applyBorder="1" applyAlignment="1">
      <alignment horizontal="center"/>
    </xf>
    <xf numFmtId="0" fontId="16" fillId="6" borderId="73" xfId="0" applyFont="1" applyFill="1" applyBorder="1" applyAlignment="1">
      <alignment horizontal="center"/>
    </xf>
    <xf numFmtId="1" fontId="16" fillId="6" borderId="74" xfId="0" applyNumberFormat="1" applyFont="1" applyFill="1" applyBorder="1" applyAlignment="1">
      <alignment horizontal="center"/>
    </xf>
    <xf numFmtId="0" fontId="17" fillId="6" borderId="75" xfId="0" applyFont="1" applyFill="1" applyBorder="1" applyAlignment="1">
      <alignment horizontal="center"/>
    </xf>
    <xf numFmtId="0" fontId="17" fillId="6" borderId="74" xfId="0" applyFont="1" applyFill="1" applyBorder="1" applyAlignment="1">
      <alignment horizontal="center"/>
    </xf>
    <xf numFmtId="167" fontId="17" fillId="6" borderId="75" xfId="0" applyNumberFormat="1" applyFont="1" applyFill="1" applyBorder="1" applyAlignment="1">
      <alignment horizontal="left"/>
    </xf>
    <xf numFmtId="168" fontId="17" fillId="6" borderId="76" xfId="0" applyNumberFormat="1" applyFont="1" applyFill="1" applyBorder="1" applyAlignment="1">
      <alignment horizontal="left"/>
    </xf>
    <xf numFmtId="169" fontId="18" fillId="6" borderId="75" xfId="0" applyNumberFormat="1" applyFont="1" applyFill="1" applyBorder="1"/>
    <xf numFmtId="168" fontId="17" fillId="8" borderId="77" xfId="0" applyNumberFormat="1" applyFont="1" applyFill="1" applyBorder="1"/>
    <xf numFmtId="0" fontId="16" fillId="5" borderId="76" xfId="0" applyFont="1" applyFill="1" applyBorder="1" applyAlignment="1">
      <alignment horizontal="left"/>
    </xf>
    <xf numFmtId="0" fontId="16" fillId="5" borderId="78" xfId="0" applyFont="1" applyFill="1" applyBorder="1" applyAlignment="1">
      <alignment horizontal="left"/>
    </xf>
    <xf numFmtId="169" fontId="17" fillId="5" borderId="75" xfId="0" applyNumberFormat="1" applyFont="1" applyFill="1" applyBorder="1" applyAlignment="1">
      <alignment horizontal="center"/>
    </xf>
    <xf numFmtId="0" fontId="17" fillId="5" borderId="78" xfId="0" applyFont="1" applyFill="1" applyBorder="1" applyAlignment="1">
      <alignment horizontal="center"/>
    </xf>
    <xf numFmtId="0" fontId="17" fillId="5" borderId="77" xfId="0" applyFont="1" applyFill="1" applyBorder="1" applyAlignment="1">
      <alignment horizontal="center"/>
    </xf>
    <xf numFmtId="167" fontId="18" fillId="6" borderId="34" xfId="0" applyNumberFormat="1" applyFont="1" applyFill="1" applyBorder="1" applyAlignment="1">
      <alignment horizontal="left"/>
    </xf>
    <xf numFmtId="0" fontId="17" fillId="9" borderId="77" xfId="0" applyFont="1" applyFill="1" applyBorder="1" applyAlignment="1">
      <alignment horizontal="center"/>
    </xf>
    <xf numFmtId="0" fontId="17" fillId="10" borderId="72" xfId="0" applyFont="1" applyFill="1" applyBorder="1" applyAlignment="1">
      <alignment horizontal="center"/>
    </xf>
    <xf numFmtId="169" fontId="18" fillId="6" borderId="76" xfId="0" applyNumberFormat="1" applyFont="1" applyFill="1" applyBorder="1"/>
    <xf numFmtId="168" fontId="19" fillId="9" borderId="79" xfId="0" applyNumberFormat="1" applyFont="1" applyFill="1" applyBorder="1"/>
    <xf numFmtId="0" fontId="20" fillId="0" borderId="0" xfId="0" applyFont="1"/>
    <xf numFmtId="9" fontId="18" fillId="6" borderId="34" xfId="0" applyNumberFormat="1" applyFont="1" applyFill="1" applyBorder="1" applyAlignment="1">
      <alignment horizontal="left"/>
    </xf>
    <xf numFmtId="168" fontId="19" fillId="7" borderId="79" xfId="0" applyNumberFormat="1" applyFont="1" applyFill="1" applyBorder="1"/>
    <xf numFmtId="169" fontId="17" fillId="5" borderId="78" xfId="0" applyNumberFormat="1" applyFont="1" applyFill="1" applyBorder="1" applyAlignment="1">
      <alignment horizontal="center"/>
    </xf>
    <xf numFmtId="0" fontId="17" fillId="5" borderId="80" xfId="0" applyFont="1" applyFill="1" applyBorder="1" applyAlignment="1">
      <alignment horizontal="center"/>
    </xf>
    <xf numFmtId="0" fontId="17" fillId="5" borderId="81" xfId="0" applyFont="1" applyFill="1" applyBorder="1" applyAlignment="1">
      <alignment horizontal="center"/>
    </xf>
    <xf numFmtId="167" fontId="17" fillId="6" borderId="76" xfId="0" applyNumberFormat="1" applyFont="1" applyFill="1" applyBorder="1" applyAlignment="1">
      <alignment horizontal="left"/>
    </xf>
    <xf numFmtId="168" fontId="17" fillId="6" borderId="75" xfId="0" applyNumberFormat="1" applyFont="1" applyFill="1" applyBorder="1" applyAlignment="1">
      <alignment horizontal="left"/>
    </xf>
    <xf numFmtId="169" fontId="17" fillId="6" borderId="76" xfId="0" applyNumberFormat="1" applyFont="1" applyFill="1" applyBorder="1"/>
    <xf numFmtId="0" fontId="6" fillId="8" borderId="66" xfId="0" applyFont="1" applyFill="1" applyBorder="1"/>
    <xf numFmtId="0" fontId="6" fillId="8" borderId="68" xfId="0" applyFont="1" applyFill="1" applyBorder="1"/>
    <xf numFmtId="0" fontId="16" fillId="5" borderId="80" xfId="0" applyFont="1" applyFill="1" applyBorder="1" applyAlignment="1">
      <alignment horizontal="left"/>
    </xf>
    <xf numFmtId="0" fontId="6" fillId="8" borderId="82" xfId="0" applyFont="1" applyFill="1" applyBorder="1"/>
    <xf numFmtId="0" fontId="6" fillId="8" borderId="83" xfId="0" applyFont="1" applyFill="1" applyBorder="1"/>
    <xf numFmtId="167" fontId="17" fillId="0" borderId="86" xfId="0" applyNumberFormat="1" applyFont="1" applyBorder="1" applyAlignment="1">
      <alignment horizontal="left"/>
    </xf>
    <xf numFmtId="0" fontId="16" fillId="5" borderId="87" xfId="0" applyFont="1" applyFill="1" applyBorder="1" applyAlignment="1">
      <alignment horizontal="left"/>
    </xf>
    <xf numFmtId="167" fontId="18" fillId="0" borderId="75" xfId="0" applyNumberFormat="1" applyFont="1" applyBorder="1" applyAlignment="1">
      <alignment horizontal="left"/>
    </xf>
    <xf numFmtId="167" fontId="17" fillId="0" borderId="0" xfId="0" applyNumberFormat="1" applyFont="1" applyAlignment="1">
      <alignment horizontal="left"/>
    </xf>
    <xf numFmtId="0" fontId="6" fillId="8" borderId="88" xfId="0" applyFont="1" applyFill="1" applyBorder="1"/>
    <xf numFmtId="0" fontId="6" fillId="8" borderId="89" xfId="0" applyFont="1" applyFill="1" applyBorder="1"/>
    <xf numFmtId="0" fontId="21" fillId="0" borderId="0" xfId="0" applyFont="1"/>
    <xf numFmtId="38" fontId="22" fillId="0" borderId="86" xfId="0" applyNumberFormat="1" applyFont="1" applyBorder="1" applyAlignment="1">
      <alignment horizontal="center"/>
    </xf>
    <xf numFmtId="38" fontId="22" fillId="0" borderId="90" xfId="0" applyNumberFormat="1" applyFont="1" applyBorder="1" applyAlignment="1">
      <alignment horizontal="center"/>
    </xf>
    <xf numFmtId="0" fontId="22" fillId="0" borderId="90" xfId="0" applyFont="1" applyBorder="1" applyAlignment="1">
      <alignment horizontal="center"/>
    </xf>
    <xf numFmtId="2" fontId="21" fillId="0" borderId="0" xfId="0" applyNumberFormat="1" applyFont="1"/>
    <xf numFmtId="170" fontId="21" fillId="0" borderId="0" xfId="0" applyNumberFormat="1" applyFont="1"/>
    <xf numFmtId="38" fontId="21" fillId="0" borderId="0" xfId="0" applyNumberFormat="1" applyFont="1"/>
    <xf numFmtId="170" fontId="23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4" fontId="4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6" fillId="3" borderId="4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164" fontId="7" fillId="2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164" fontId="5" fillId="2" borderId="54" xfId="0" applyNumberFormat="1" applyFont="1" applyFill="1" applyBorder="1" applyAlignment="1">
      <alignment horizontal="center" vertical="center"/>
    </xf>
    <xf numFmtId="0" fontId="2" fillId="0" borderId="55" xfId="0" applyFont="1" applyBorder="1"/>
    <xf numFmtId="164" fontId="5" fillId="2" borderId="33" xfId="0" applyNumberFormat="1" applyFont="1" applyFill="1" applyBorder="1" applyAlignment="1">
      <alignment horizontal="center" vertical="center"/>
    </xf>
    <xf numFmtId="0" fontId="2" fillId="0" borderId="25" xfId="0" applyFont="1" applyBorder="1"/>
    <xf numFmtId="166" fontId="3" fillId="0" borderId="62" xfId="0" applyNumberFormat="1" applyFont="1" applyBorder="1" applyAlignment="1">
      <alignment horizontal="center" vertical="center"/>
    </xf>
    <xf numFmtId="0" fontId="2" fillId="0" borderId="63" xfId="0" applyFont="1" applyBorder="1"/>
    <xf numFmtId="0" fontId="2" fillId="0" borderId="64" xfId="0" applyFont="1" applyBorder="1"/>
    <xf numFmtId="164" fontId="8" fillId="3" borderId="4" xfId="0" applyNumberFormat="1" applyFont="1" applyFill="1" applyBorder="1" applyAlignment="1">
      <alignment horizontal="center" vertical="center"/>
    </xf>
    <xf numFmtId="164" fontId="5" fillId="3" borderId="40" xfId="0" applyNumberFormat="1" applyFont="1" applyFill="1" applyBorder="1" applyAlignment="1">
      <alignment horizontal="center" vertical="center"/>
    </xf>
    <xf numFmtId="0" fontId="2" fillId="0" borderId="41" xfId="0" applyFont="1" applyBorder="1"/>
    <xf numFmtId="0" fontId="2" fillId="0" borderId="42" xfId="0" applyFont="1" applyBorder="1"/>
    <xf numFmtId="164" fontId="5" fillId="0" borderId="43" xfId="0" applyNumberFormat="1" applyFont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164" fontId="14" fillId="2" borderId="46" xfId="0" applyNumberFormat="1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0" fontId="16" fillId="6" borderId="84" xfId="0" applyFont="1" applyFill="1" applyBorder="1" applyAlignment="1">
      <alignment horizontal="center"/>
    </xf>
    <xf numFmtId="0" fontId="2" fillId="0" borderId="85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0000PALLAV/000000ABACUS/14%20-%20STAMPI%20B.Z/FLUSSI.XLS" TargetMode="External"/><Relationship Id="rId1" Type="http://schemas.openxmlformats.org/officeDocument/2006/relationships/externalLinkPath" Target="/0000PALLAV/000000ABACUS/14%20-%20STAMPI%20B.Z/FLUSS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avid/Downloads/file:/Q:/Ditte%202003/Elettroriporti%20Riva%20srl/Dati/Clienti/S.I.I/Pianificazione%20finanziaria%20.xls" TargetMode="External"/><Relationship Id="rId1" Type="http://schemas.openxmlformats.org/officeDocument/2006/relationships/externalLinkPath" Target="/Users/david/Downloads/file:/Q:/Ditte%202003/Elettroriporti%20Riva%20srl/Dati/Clienti/S.I.I/Pianificazione%20finanziaria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lienti/28%20-%20GLOB.AL/Master/Dati/Clienti/Bertolas%20Basilio/Budget%20bertolas.xls" TargetMode="External"/><Relationship Id="rId1" Type="http://schemas.openxmlformats.org/officeDocument/2006/relationships/externalLinkPath" Target="/Clienti/28%20-%20GLOB.AL/Master/Dati/Clienti/Bertolas%20Basilio/Budget%20bertola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alessandropalumbo/Lavoro/Modulistica/Master%20e%20Procedure/Master%20in%20Costruzione/rating.xls" TargetMode="External"/><Relationship Id="rId1" Type="http://schemas.openxmlformats.org/officeDocument/2006/relationships/externalLinkPath" Target="/Users/alessandropalumbo/Lavoro/Modulistica/Master%20e%20Procedure/Master%20in%20Costruzione/ra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RAFICO TAM"/>
      <sheetName val="FLUSSI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tistiche"/>
      <sheetName val="Foglio dati"/>
      <sheetName val="Pianif"/>
      <sheetName val="Stagionalità Vendite "/>
      <sheetName val="Situazione finanziaria"/>
      <sheetName val="Foglio1"/>
      <sheetName val="Proiezioni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ANCIO"/>
      <sheetName val="ANALCOMP"/>
      <sheetName val="GRAFCOMP"/>
      <sheetName val="INDICI"/>
      <sheetName val="P&amp;P Budget"/>
      <sheetName val="Grafici "/>
      <sheetName val="Stagionalità Vendite"/>
      <sheetName val="Break Even Point"/>
      <sheetName val="Proiezioni vendite"/>
      <sheetName val="FLUSSI"/>
      <sheetName val="PI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D FINANZ."/>
      <sheetName val="stato-patr"/>
      <sheetName val="GrafComp. Patrim"/>
      <sheetName val="ANALCOMP"/>
      <sheetName val="INDICI"/>
      <sheetName val="Stag.A."/>
      <sheetName val="Stag. V."/>
      <sheetName val="Budget"/>
      <sheetName val="G. Previsto-Effettivo"/>
      <sheetName val="G. su Budget"/>
      <sheetName val="GraficoBEP"/>
      <sheetName val="anagrafica"/>
      <sheetName val="STATO PATRIMONIALE"/>
      <sheetName val="CONTO ECONOMICO"/>
      <sheetName val="SCORING"/>
      <sheetName val="Foglio4"/>
      <sheetName val="Piano di sviluppo Economico"/>
      <sheetName val="Investimenti"/>
      <sheetName val="dati BEP"/>
      <sheetName val="Dati integ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3E3E3"/>
  </sheetPr>
  <dimension ref="A1:Z1000"/>
  <sheetViews>
    <sheetView tabSelected="1" zoomScale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5" sqref="K5"/>
    </sheetView>
  </sheetViews>
  <sheetFormatPr defaultColWidth="12.6640625" defaultRowHeight="15" customHeight="1"/>
  <cols>
    <col min="1" max="1" width="3.44140625" customWidth="1"/>
    <col min="2" max="2" width="42.44140625" customWidth="1"/>
    <col min="15" max="16" width="0.6640625" customWidth="1"/>
    <col min="17" max="26" width="10" customWidth="1"/>
  </cols>
  <sheetData>
    <row r="1" spans="1:26" ht="43.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141"/>
      <c r="B2" s="142"/>
      <c r="C2" s="2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3" t="s">
        <v>10</v>
      </c>
      <c r="M2" s="3" t="s">
        <v>11</v>
      </c>
      <c r="N2" s="5" t="s">
        <v>12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75" customHeight="1">
      <c r="A3" s="143"/>
      <c r="B3" s="144"/>
      <c r="C3" s="7"/>
      <c r="D3" s="145"/>
      <c r="E3" s="144"/>
      <c r="F3" s="144"/>
      <c r="G3" s="144"/>
      <c r="H3" s="144"/>
      <c r="I3" s="144"/>
      <c r="J3" s="144"/>
      <c r="K3" s="144"/>
      <c r="L3" s="144"/>
      <c r="M3" s="144"/>
      <c r="N3" s="14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" customHeight="1">
      <c r="A4" s="147" t="s">
        <v>13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9">
        <v>1</v>
      </c>
      <c r="B5" s="10" t="s">
        <v>14</v>
      </c>
      <c r="C5" s="11"/>
      <c r="D5" s="12">
        <f t="shared" ref="D5:N5" si="0">C86</f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3">
        <f t="shared" si="0"/>
        <v>0</v>
      </c>
      <c r="M5" s="12">
        <f t="shared" si="0"/>
        <v>0</v>
      </c>
      <c r="N5" s="14">
        <f t="shared" si="0"/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5" customHeight="1">
      <c r="A6" s="15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17"/>
      <c r="N6" s="1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.75" customHeight="1">
      <c r="A7" s="20" t="s">
        <v>15</v>
      </c>
      <c r="B7" s="21" t="s">
        <v>16</v>
      </c>
      <c r="C7" s="22">
        <f t="shared" ref="C7:N7" si="1">SUM(C5:C6)</f>
        <v>0</v>
      </c>
      <c r="D7" s="22">
        <f t="shared" si="1"/>
        <v>0</v>
      </c>
      <c r="E7" s="22">
        <f t="shared" si="1"/>
        <v>0</v>
      </c>
      <c r="F7" s="22">
        <f t="shared" si="1"/>
        <v>0</v>
      </c>
      <c r="G7" s="22">
        <f t="shared" si="1"/>
        <v>0</v>
      </c>
      <c r="H7" s="22">
        <f t="shared" si="1"/>
        <v>0</v>
      </c>
      <c r="I7" s="22">
        <f t="shared" si="1"/>
        <v>0</v>
      </c>
      <c r="J7" s="22">
        <f t="shared" si="1"/>
        <v>0</v>
      </c>
      <c r="K7" s="22">
        <f t="shared" si="1"/>
        <v>0</v>
      </c>
      <c r="L7" s="22">
        <f t="shared" si="1"/>
        <v>0</v>
      </c>
      <c r="M7" s="22">
        <f t="shared" si="1"/>
        <v>0</v>
      </c>
      <c r="N7" s="23">
        <f t="shared" si="1"/>
        <v>0</v>
      </c>
      <c r="O7" s="24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3.5" customHeight="1">
      <c r="A8" s="148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147" t="s">
        <v>17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49" t="s">
        <v>18</v>
      </c>
      <c r="B10" s="150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8">
        <v>1</v>
      </c>
      <c r="B11" s="29" t="s">
        <v>19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>
      <c r="A12" s="28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53" t="s">
        <v>20</v>
      </c>
      <c r="B13" s="154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8">
        <v>1</v>
      </c>
      <c r="B14" s="29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53" t="s">
        <v>22</v>
      </c>
      <c r="B15" s="154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8">
        <v>1</v>
      </c>
      <c r="B16" s="29" t="s">
        <v>23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8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53" t="s">
        <v>24</v>
      </c>
      <c r="B18" s="154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8">
        <v>1</v>
      </c>
      <c r="B19" s="29" t="s">
        <v>25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3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8">
        <v>2</v>
      </c>
      <c r="B20" s="29" t="s">
        <v>26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3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35">
        <v>3</v>
      </c>
      <c r="B21" s="29" t="s">
        <v>27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35">
        <v>4</v>
      </c>
      <c r="B22" s="29" t="s">
        <v>28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35">
        <v>5</v>
      </c>
      <c r="B23" s="38" t="s">
        <v>29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39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3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1"/>
      <c r="O25" s="3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43" t="s">
        <v>30</v>
      </c>
      <c r="B26" s="44" t="s">
        <v>31</v>
      </c>
      <c r="C26" s="45">
        <f t="shared" ref="C26:N26" si="2">SUM(C11:C24)</f>
        <v>0</v>
      </c>
      <c r="D26" s="45">
        <f t="shared" si="2"/>
        <v>0</v>
      </c>
      <c r="E26" s="45">
        <f t="shared" si="2"/>
        <v>0</v>
      </c>
      <c r="F26" s="45">
        <f t="shared" si="2"/>
        <v>0</v>
      </c>
      <c r="G26" s="45">
        <f t="shared" si="2"/>
        <v>0</v>
      </c>
      <c r="H26" s="45">
        <f t="shared" si="2"/>
        <v>0</v>
      </c>
      <c r="I26" s="46">
        <f t="shared" si="2"/>
        <v>0</v>
      </c>
      <c r="J26" s="45">
        <f t="shared" si="2"/>
        <v>0</v>
      </c>
      <c r="K26" s="45">
        <f t="shared" si="2"/>
        <v>0</v>
      </c>
      <c r="L26" s="45">
        <f t="shared" si="2"/>
        <v>0</v>
      </c>
      <c r="M26" s="45">
        <f t="shared" si="2"/>
        <v>0</v>
      </c>
      <c r="N26" s="47">
        <f t="shared" si="2"/>
        <v>0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" customHeight="1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>
      <c r="A28" s="165" t="s">
        <v>32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20.25" customHeight="1">
      <c r="A29" s="149" t="s">
        <v>33</v>
      </c>
      <c r="B29" s="150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1">
        <v>1</v>
      </c>
      <c r="B30" s="29" t="s">
        <v>34</v>
      </c>
      <c r="C30" s="52"/>
      <c r="D30" s="52"/>
      <c r="E30" s="52"/>
      <c r="F30" s="52"/>
      <c r="G30" s="53"/>
      <c r="H30" s="52"/>
      <c r="I30" s="53"/>
      <c r="J30" s="52"/>
      <c r="K30" s="53"/>
      <c r="L30" s="53"/>
      <c r="M30" s="52"/>
      <c r="N30" s="5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1">
        <v>2</v>
      </c>
      <c r="B31" s="29" t="s">
        <v>35</v>
      </c>
      <c r="C31" s="52"/>
      <c r="D31" s="52"/>
      <c r="E31" s="52"/>
      <c r="F31" s="52"/>
      <c r="G31" s="53"/>
      <c r="H31" s="52"/>
      <c r="I31" s="52"/>
      <c r="J31" s="52"/>
      <c r="K31" s="52"/>
      <c r="L31" s="55"/>
      <c r="M31" s="52"/>
      <c r="N31" s="5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1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51" t="s">
        <v>36</v>
      </c>
      <c r="B33" s="152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1">
        <v>1</v>
      </c>
      <c r="B34" s="29" t="s">
        <v>37</v>
      </c>
      <c r="C34" s="52"/>
      <c r="D34" s="52"/>
      <c r="E34" s="52"/>
      <c r="F34" s="53"/>
      <c r="G34" s="53"/>
      <c r="H34" s="52"/>
      <c r="I34" s="52"/>
      <c r="J34" s="52"/>
      <c r="K34" s="52"/>
      <c r="L34" s="55"/>
      <c r="M34" s="52"/>
      <c r="N34" s="60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61"/>
      <c r="B35" s="62"/>
      <c r="C35" s="63"/>
      <c r="D35" s="63"/>
      <c r="E35" s="63"/>
      <c r="F35" s="63"/>
      <c r="G35" s="64"/>
      <c r="H35" s="63"/>
      <c r="I35" s="63"/>
      <c r="J35" s="63"/>
      <c r="K35" s="63"/>
      <c r="L35" s="63"/>
      <c r="M35" s="63"/>
      <c r="N35" s="6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53" t="s">
        <v>38</v>
      </c>
      <c r="B36" s="154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6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8">
        <v>1</v>
      </c>
      <c r="B37" s="29" t="s">
        <v>39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6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8">
        <v>2</v>
      </c>
      <c r="B38" s="29" t="s">
        <v>40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6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28">
        <v>3</v>
      </c>
      <c r="B39" s="29" t="s">
        <v>41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6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28">
        <v>5</v>
      </c>
      <c r="B40" s="29" t="s">
        <v>42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6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67"/>
      <c r="B41" s="29"/>
      <c r="C41" s="52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53" t="s">
        <v>111</v>
      </c>
      <c r="B42" s="154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6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28">
        <v>1</v>
      </c>
      <c r="B43" s="29" t="s">
        <v>43</v>
      </c>
      <c r="C43" s="52"/>
      <c r="D43" s="52"/>
      <c r="E43" s="52"/>
      <c r="F43" s="52"/>
      <c r="G43" s="52"/>
      <c r="H43" s="53"/>
      <c r="I43" s="53"/>
      <c r="J43" s="53"/>
      <c r="K43" s="52"/>
      <c r="L43" s="52"/>
      <c r="M43" s="52"/>
      <c r="N43" s="6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28">
        <v>2</v>
      </c>
      <c r="B44" s="29" t="s">
        <v>44</v>
      </c>
      <c r="C44" s="52"/>
      <c r="D44" s="52"/>
      <c r="E44" s="52"/>
      <c r="F44" s="52"/>
      <c r="G44" s="52"/>
      <c r="H44" s="53"/>
      <c r="I44" s="53"/>
      <c r="J44" s="53"/>
      <c r="K44" s="52"/>
      <c r="L44" s="52"/>
      <c r="M44" s="52"/>
      <c r="N44" s="6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28">
        <v>3</v>
      </c>
      <c r="B45" s="29" t="s">
        <v>45</v>
      </c>
      <c r="C45" s="52"/>
      <c r="D45" s="52"/>
      <c r="E45" s="52"/>
      <c r="F45" s="70"/>
      <c r="G45" s="52"/>
      <c r="H45" s="52"/>
      <c r="I45" s="52"/>
      <c r="J45" s="53"/>
      <c r="K45" s="52"/>
      <c r="L45" s="52"/>
      <c r="M45" s="52"/>
      <c r="N45" s="6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8">
        <v>4</v>
      </c>
      <c r="B46" s="29" t="s">
        <v>46</v>
      </c>
      <c r="C46" s="52"/>
      <c r="D46" s="52"/>
      <c r="E46" s="52"/>
      <c r="F46" s="70"/>
      <c r="G46" s="52"/>
      <c r="H46" s="52"/>
      <c r="I46" s="52"/>
      <c r="J46" s="53"/>
      <c r="K46" s="52"/>
      <c r="L46" s="52"/>
      <c r="M46" s="52"/>
      <c r="N46" s="6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8">
        <v>5</v>
      </c>
      <c r="B47" s="29" t="s">
        <v>47</v>
      </c>
      <c r="C47" s="52"/>
      <c r="D47" s="52"/>
      <c r="E47" s="52"/>
      <c r="F47" s="70"/>
      <c r="G47" s="52"/>
      <c r="H47" s="52"/>
      <c r="I47" s="52"/>
      <c r="J47" s="53"/>
      <c r="K47" s="52"/>
      <c r="L47" s="52"/>
      <c r="M47" s="52"/>
      <c r="N47" s="6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28">
        <v>6</v>
      </c>
      <c r="B48" s="29" t="s">
        <v>48</v>
      </c>
      <c r="C48" s="52"/>
      <c r="D48" s="52"/>
      <c r="E48" s="52"/>
      <c r="F48" s="52"/>
      <c r="G48" s="52"/>
      <c r="H48" s="52"/>
      <c r="I48" s="52"/>
      <c r="J48" s="53"/>
      <c r="K48" s="52"/>
      <c r="L48" s="52"/>
      <c r="M48" s="52"/>
      <c r="N48" s="6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28">
        <v>7</v>
      </c>
      <c r="B49" s="29" t="s">
        <v>49</v>
      </c>
      <c r="C49" s="52"/>
      <c r="D49" s="52"/>
      <c r="E49" s="52"/>
      <c r="F49" s="52"/>
      <c r="G49" s="52"/>
      <c r="H49" s="52"/>
      <c r="I49" s="52"/>
      <c r="J49" s="53"/>
      <c r="K49" s="52"/>
      <c r="L49" s="52"/>
      <c r="M49" s="52"/>
      <c r="N49" s="6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28">
        <v>8</v>
      </c>
      <c r="B50" s="29" t="s">
        <v>50</v>
      </c>
      <c r="C50" s="52"/>
      <c r="D50" s="52"/>
      <c r="E50" s="52"/>
      <c r="F50" s="52"/>
      <c r="G50" s="52"/>
      <c r="H50" s="53"/>
      <c r="I50" s="52"/>
      <c r="J50" s="53"/>
      <c r="K50" s="52"/>
      <c r="L50" s="52"/>
      <c r="M50" s="52"/>
      <c r="N50" s="6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28">
        <v>9</v>
      </c>
      <c r="B51" s="29" t="s">
        <v>51</v>
      </c>
      <c r="C51" s="52"/>
      <c r="D51" s="52"/>
      <c r="E51" s="52"/>
      <c r="F51" s="52"/>
      <c r="G51" s="52"/>
      <c r="H51" s="53"/>
      <c r="I51" s="52"/>
      <c r="J51" s="53"/>
      <c r="K51" s="52"/>
      <c r="L51" s="52"/>
      <c r="M51" s="52"/>
      <c r="N51" s="6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28">
        <v>10</v>
      </c>
      <c r="B52" s="29" t="s">
        <v>52</v>
      </c>
      <c r="C52" s="52"/>
      <c r="D52" s="52"/>
      <c r="E52" s="52"/>
      <c r="F52" s="52"/>
      <c r="G52" s="52"/>
      <c r="H52" s="53"/>
      <c r="I52" s="52"/>
      <c r="J52" s="53"/>
      <c r="K52" s="52"/>
      <c r="L52" s="52"/>
      <c r="M52" s="52"/>
      <c r="N52" s="6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28">
        <v>11</v>
      </c>
      <c r="B53" s="29" t="s">
        <v>53</v>
      </c>
      <c r="C53" s="52"/>
      <c r="D53" s="52"/>
      <c r="E53" s="52"/>
      <c r="F53" s="52"/>
      <c r="G53" s="52"/>
      <c r="H53" s="52"/>
      <c r="I53" s="52"/>
      <c r="J53" s="53"/>
      <c r="K53" s="52"/>
      <c r="L53" s="52"/>
      <c r="M53" s="52"/>
      <c r="N53" s="6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28">
        <v>12</v>
      </c>
      <c r="B54" s="29" t="s">
        <v>54</v>
      </c>
      <c r="C54" s="52"/>
      <c r="D54" s="52"/>
      <c r="E54" s="52"/>
      <c r="F54" s="52"/>
      <c r="G54" s="52"/>
      <c r="H54" s="53"/>
      <c r="I54" s="52"/>
      <c r="J54" s="53"/>
      <c r="K54" s="52"/>
      <c r="L54" s="52"/>
      <c r="M54" s="52"/>
      <c r="N54" s="6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28">
        <v>13</v>
      </c>
      <c r="B55" s="29" t="s">
        <v>55</v>
      </c>
      <c r="C55" s="52"/>
      <c r="D55" s="52"/>
      <c r="E55" s="52"/>
      <c r="F55" s="52"/>
      <c r="G55" s="52"/>
      <c r="H55" s="53"/>
      <c r="I55" s="52"/>
      <c r="J55" s="53"/>
      <c r="K55" s="52"/>
      <c r="L55" s="52"/>
      <c r="M55" s="52"/>
      <c r="N55" s="6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28">
        <v>14</v>
      </c>
      <c r="B56" s="29" t="s">
        <v>56</v>
      </c>
      <c r="C56" s="52"/>
      <c r="D56" s="52"/>
      <c r="E56" s="52"/>
      <c r="F56" s="52"/>
      <c r="G56" s="52"/>
      <c r="H56" s="53"/>
      <c r="I56" s="53"/>
      <c r="J56" s="53"/>
      <c r="K56" s="52"/>
      <c r="L56" s="52"/>
      <c r="M56" s="52"/>
      <c r="N56" s="6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28">
        <v>15</v>
      </c>
      <c r="B57" s="29" t="s">
        <v>57</v>
      </c>
      <c r="C57" s="52"/>
      <c r="D57" s="52"/>
      <c r="E57" s="52"/>
      <c r="F57" s="52"/>
      <c r="G57" s="52"/>
      <c r="H57" s="53"/>
      <c r="I57" s="53"/>
      <c r="J57" s="53"/>
      <c r="K57" s="52"/>
      <c r="L57" s="52"/>
      <c r="M57" s="52"/>
      <c r="N57" s="6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28">
        <v>16</v>
      </c>
      <c r="B58" s="29" t="s">
        <v>58</v>
      </c>
      <c r="C58" s="52"/>
      <c r="D58" s="52"/>
      <c r="E58" s="52"/>
      <c r="F58" s="52"/>
      <c r="G58" s="52"/>
      <c r="H58" s="53"/>
      <c r="I58" s="53"/>
      <c r="J58" s="53"/>
      <c r="K58" s="52"/>
      <c r="L58" s="52"/>
      <c r="M58" s="52"/>
      <c r="N58" s="6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28">
        <v>17</v>
      </c>
      <c r="B59" s="29" t="s">
        <v>59</v>
      </c>
      <c r="C59" s="52"/>
      <c r="D59" s="52"/>
      <c r="E59" s="52"/>
      <c r="F59" s="52"/>
      <c r="G59" s="52"/>
      <c r="H59" s="52"/>
      <c r="I59" s="53"/>
      <c r="J59" s="53"/>
      <c r="K59" s="52"/>
      <c r="L59" s="52"/>
      <c r="M59" s="52"/>
      <c r="N59" s="6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28">
        <v>18</v>
      </c>
      <c r="B60" s="29" t="s">
        <v>60</v>
      </c>
      <c r="C60" s="52"/>
      <c r="D60" s="52"/>
      <c r="E60" s="52"/>
      <c r="F60" s="52"/>
      <c r="G60" s="52"/>
      <c r="H60" s="52"/>
      <c r="I60" s="53"/>
      <c r="J60" s="53"/>
      <c r="K60" s="52"/>
      <c r="L60" s="52"/>
      <c r="M60" s="52"/>
      <c r="N60" s="6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28">
        <v>19</v>
      </c>
      <c r="B61" s="29" t="s">
        <v>61</v>
      </c>
      <c r="C61" s="52"/>
      <c r="D61" s="52"/>
      <c r="E61" s="52"/>
      <c r="F61" s="52"/>
      <c r="G61" s="52"/>
      <c r="H61" s="52"/>
      <c r="I61" s="52"/>
      <c r="J61" s="53"/>
      <c r="K61" s="52"/>
      <c r="L61" s="52"/>
      <c r="M61" s="52"/>
      <c r="N61" s="6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28">
        <v>20</v>
      </c>
      <c r="B62" s="29" t="s">
        <v>62</v>
      </c>
      <c r="C62" s="52"/>
      <c r="D62" s="52"/>
      <c r="E62" s="52"/>
      <c r="F62" s="52"/>
      <c r="G62" s="52"/>
      <c r="H62" s="52"/>
      <c r="I62" s="53"/>
      <c r="J62" s="53"/>
      <c r="K62" s="52"/>
      <c r="L62" s="52"/>
      <c r="M62" s="52"/>
      <c r="N62" s="6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28">
        <v>21</v>
      </c>
      <c r="B63" s="29" t="s">
        <v>63</v>
      </c>
      <c r="C63" s="52"/>
      <c r="D63" s="52"/>
      <c r="E63" s="52"/>
      <c r="F63" s="52"/>
      <c r="G63" s="52"/>
      <c r="H63" s="52"/>
      <c r="I63" s="53"/>
      <c r="J63" s="53"/>
      <c r="K63" s="52"/>
      <c r="L63" s="52"/>
      <c r="M63" s="52"/>
      <c r="N63" s="6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8">
        <v>22</v>
      </c>
      <c r="B64" s="29" t="s">
        <v>64</v>
      </c>
      <c r="C64" s="52"/>
      <c r="D64" s="52"/>
      <c r="E64" s="52"/>
      <c r="F64" s="52"/>
      <c r="G64" s="52"/>
      <c r="H64" s="52"/>
      <c r="I64" s="53"/>
      <c r="J64" s="53"/>
      <c r="K64" s="52"/>
      <c r="L64" s="52"/>
      <c r="M64" s="52"/>
      <c r="N64" s="6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8">
        <v>23</v>
      </c>
      <c r="B65" s="29" t="s">
        <v>65</v>
      </c>
      <c r="C65" s="52"/>
      <c r="D65" s="52"/>
      <c r="E65" s="52"/>
      <c r="F65" s="52"/>
      <c r="G65" s="53"/>
      <c r="H65" s="52"/>
      <c r="I65" s="53"/>
      <c r="J65" s="53"/>
      <c r="K65" s="52"/>
      <c r="L65" s="52"/>
      <c r="M65" s="52"/>
      <c r="N65" s="6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8">
        <v>24</v>
      </c>
      <c r="B66" s="29" t="s">
        <v>66</v>
      </c>
      <c r="C66" s="52"/>
      <c r="D66" s="52"/>
      <c r="E66" s="52"/>
      <c r="F66" s="52"/>
      <c r="G66" s="52"/>
      <c r="H66" s="52"/>
      <c r="I66" s="53"/>
      <c r="J66" s="53"/>
      <c r="K66" s="52"/>
      <c r="L66" s="52"/>
      <c r="M66" s="52"/>
      <c r="N66" s="6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28">
        <v>25</v>
      </c>
      <c r="B67" s="29" t="s">
        <v>67</v>
      </c>
      <c r="C67" s="52"/>
      <c r="D67" s="52"/>
      <c r="E67" s="52"/>
      <c r="F67" s="52"/>
      <c r="G67" s="52"/>
      <c r="H67" s="52"/>
      <c r="I67" s="53"/>
      <c r="J67" s="53"/>
      <c r="K67" s="52"/>
      <c r="L67" s="52"/>
      <c r="M67" s="52"/>
      <c r="N67" s="6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28">
        <v>26</v>
      </c>
      <c r="B68" s="29" t="s">
        <v>68</v>
      </c>
      <c r="C68" s="52"/>
      <c r="D68" s="52"/>
      <c r="E68" s="52"/>
      <c r="F68" s="52"/>
      <c r="G68" s="52"/>
      <c r="H68" s="53"/>
      <c r="I68" s="53"/>
      <c r="J68" s="53"/>
      <c r="K68" s="52"/>
      <c r="L68" s="52"/>
      <c r="M68" s="52"/>
      <c r="N68" s="6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28">
        <v>27</v>
      </c>
      <c r="B69" s="29" t="s">
        <v>69</v>
      </c>
      <c r="C69" s="52"/>
      <c r="D69" s="52"/>
      <c r="E69" s="52"/>
      <c r="F69" s="52"/>
      <c r="G69" s="52"/>
      <c r="H69" s="53"/>
      <c r="I69" s="53"/>
      <c r="J69" s="53"/>
      <c r="K69" s="52"/>
      <c r="L69" s="52"/>
      <c r="M69" s="52"/>
      <c r="N69" s="6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8">
        <v>28</v>
      </c>
      <c r="B70" s="29" t="s">
        <v>70</v>
      </c>
      <c r="C70" s="52"/>
      <c r="D70" s="52"/>
      <c r="E70" s="52"/>
      <c r="F70" s="52"/>
      <c r="G70" s="52"/>
      <c r="H70" s="53"/>
      <c r="I70" s="53"/>
      <c r="J70" s="53"/>
      <c r="K70" s="52"/>
      <c r="L70" s="52"/>
      <c r="M70" s="52"/>
      <c r="N70" s="6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8">
        <v>29</v>
      </c>
      <c r="B71" s="29" t="s">
        <v>71</v>
      </c>
      <c r="C71" s="52"/>
      <c r="D71" s="52"/>
      <c r="E71" s="52"/>
      <c r="F71" s="52"/>
      <c r="G71" s="52"/>
      <c r="H71" s="52"/>
      <c r="I71" s="53"/>
      <c r="J71" s="53"/>
      <c r="K71" s="52"/>
      <c r="L71" s="52"/>
      <c r="M71" s="52"/>
      <c r="N71" s="6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8">
        <v>30</v>
      </c>
      <c r="B72" s="29" t="s">
        <v>72</v>
      </c>
      <c r="C72" s="52"/>
      <c r="D72" s="52"/>
      <c r="E72" s="52"/>
      <c r="F72" s="52"/>
      <c r="G72" s="52"/>
      <c r="H72" s="52"/>
      <c r="I72" s="53"/>
      <c r="J72" s="53"/>
      <c r="K72" s="52"/>
      <c r="L72" s="52"/>
      <c r="M72" s="52"/>
      <c r="N72" s="6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8">
        <v>31</v>
      </c>
      <c r="B73" s="29" t="s">
        <v>73</v>
      </c>
      <c r="C73" s="52"/>
      <c r="D73" s="52"/>
      <c r="E73" s="52"/>
      <c r="F73" s="52"/>
      <c r="G73" s="52"/>
      <c r="H73" s="52"/>
      <c r="I73" s="53"/>
      <c r="J73" s="53"/>
      <c r="K73" s="52"/>
      <c r="L73" s="52"/>
      <c r="M73" s="52"/>
      <c r="N73" s="6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8">
        <v>32</v>
      </c>
      <c r="B74" s="29" t="s">
        <v>74</v>
      </c>
      <c r="C74" s="52"/>
      <c r="D74" s="52"/>
      <c r="E74" s="52"/>
      <c r="F74" s="52"/>
      <c r="G74" s="52"/>
      <c r="H74" s="52"/>
      <c r="I74" s="53"/>
      <c r="J74" s="53"/>
      <c r="K74" s="52"/>
      <c r="L74" s="52"/>
      <c r="M74" s="52"/>
      <c r="N74" s="6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8">
        <v>33</v>
      </c>
      <c r="B75" s="29" t="s">
        <v>75</v>
      </c>
      <c r="C75" s="52"/>
      <c r="D75" s="52"/>
      <c r="E75" s="52"/>
      <c r="F75" s="52"/>
      <c r="G75" s="52"/>
      <c r="H75" s="52"/>
      <c r="I75" s="53"/>
      <c r="J75" s="53"/>
      <c r="K75" s="52"/>
      <c r="L75" s="52"/>
      <c r="M75" s="52"/>
      <c r="N75" s="6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8"/>
      <c r="B76" s="29"/>
      <c r="C76" s="52"/>
      <c r="D76" s="52"/>
      <c r="E76" s="52"/>
      <c r="F76" s="52"/>
      <c r="G76" s="52"/>
      <c r="H76" s="52"/>
      <c r="I76" s="53"/>
      <c r="J76" s="53"/>
      <c r="K76" s="52"/>
      <c r="L76" s="52"/>
      <c r="M76" s="52"/>
      <c r="N76" s="6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53" t="s">
        <v>76</v>
      </c>
      <c r="B77" s="154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6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28">
        <v>1</v>
      </c>
      <c r="B78" s="29" t="s">
        <v>77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6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28">
        <v>2</v>
      </c>
      <c r="B79" s="29" t="s">
        <v>78</v>
      </c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6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28">
        <v>3</v>
      </c>
      <c r="B80" s="29" t="s">
        <v>79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7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28">
        <v>4</v>
      </c>
      <c r="B81" s="29" t="s">
        <v>80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6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39"/>
      <c r="B82" s="40"/>
      <c r="C82" s="72"/>
      <c r="D82" s="73"/>
      <c r="E82" s="74"/>
      <c r="F82" s="73"/>
      <c r="G82" s="73"/>
      <c r="H82" s="75"/>
      <c r="I82" s="74"/>
      <c r="J82" s="74"/>
      <c r="K82" s="74"/>
      <c r="L82" s="74"/>
      <c r="M82" s="73"/>
      <c r="N82" s="76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55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7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75" customHeight="1">
      <c r="A84" s="43" t="s">
        <v>81</v>
      </c>
      <c r="B84" s="21" t="s">
        <v>82</v>
      </c>
      <c r="C84" s="22">
        <f t="shared" ref="C84:N84" si="3">SUM(C29:C83)</f>
        <v>0</v>
      </c>
      <c r="D84" s="22">
        <f t="shared" si="3"/>
        <v>0</v>
      </c>
      <c r="E84" s="22">
        <f t="shared" si="3"/>
        <v>0</v>
      </c>
      <c r="F84" s="22">
        <f t="shared" si="3"/>
        <v>0</v>
      </c>
      <c r="G84" s="22">
        <f t="shared" si="3"/>
        <v>0</v>
      </c>
      <c r="H84" s="22">
        <f t="shared" si="3"/>
        <v>0</v>
      </c>
      <c r="I84" s="22">
        <f t="shared" si="3"/>
        <v>0</v>
      </c>
      <c r="J84" s="22">
        <f t="shared" si="3"/>
        <v>0</v>
      </c>
      <c r="K84" s="22">
        <f t="shared" si="3"/>
        <v>0</v>
      </c>
      <c r="L84" s="22">
        <f t="shared" si="3"/>
        <v>0</v>
      </c>
      <c r="M84" s="22">
        <f t="shared" si="3"/>
        <v>0</v>
      </c>
      <c r="N84" s="23">
        <f t="shared" si="3"/>
        <v>0</v>
      </c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.5" customHeight="1">
      <c r="A85" s="158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6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27.75" customHeight="1">
      <c r="A86" s="43" t="s">
        <v>83</v>
      </c>
      <c r="B86" s="77" t="s">
        <v>84</v>
      </c>
      <c r="C86" s="22">
        <f t="shared" ref="C86:N86" si="4">+C7+C26+C84</f>
        <v>0</v>
      </c>
      <c r="D86" s="78">
        <f t="shared" si="4"/>
        <v>0</v>
      </c>
      <c r="E86" s="78">
        <f t="shared" si="4"/>
        <v>0</v>
      </c>
      <c r="F86" s="78">
        <f t="shared" si="4"/>
        <v>0</v>
      </c>
      <c r="G86" s="78">
        <f t="shared" si="4"/>
        <v>0</v>
      </c>
      <c r="H86" s="78">
        <f t="shared" si="4"/>
        <v>0</v>
      </c>
      <c r="I86" s="78">
        <f t="shared" si="4"/>
        <v>0</v>
      </c>
      <c r="J86" s="78">
        <f t="shared" si="4"/>
        <v>0</v>
      </c>
      <c r="K86" s="78">
        <f t="shared" si="4"/>
        <v>0</v>
      </c>
      <c r="L86" s="78">
        <f t="shared" si="4"/>
        <v>0</v>
      </c>
      <c r="M86" s="78">
        <f t="shared" si="4"/>
        <v>0</v>
      </c>
      <c r="N86" s="79">
        <f t="shared" si="4"/>
        <v>0</v>
      </c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>
      <c r="A87" s="6"/>
      <c r="B87" s="80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6"/>
      <c r="B88" s="80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6"/>
      <c r="B89" s="80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6"/>
      <c r="B90" s="80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6"/>
      <c r="B91" s="80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6"/>
      <c r="B92" s="80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6"/>
      <c r="B93" s="80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6"/>
      <c r="B94" s="80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6"/>
      <c r="B95" s="80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6"/>
      <c r="B96" s="80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6"/>
      <c r="B97" s="80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6"/>
      <c r="B98" s="80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6"/>
      <c r="B99" s="80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6"/>
      <c r="B100" s="80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6"/>
      <c r="B101" s="80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6"/>
      <c r="B102" s="80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6"/>
      <c r="B103" s="80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6"/>
      <c r="B104" s="80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6"/>
      <c r="B105" s="80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6"/>
      <c r="B106" s="80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6"/>
      <c r="B107" s="80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6"/>
      <c r="B108" s="80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6"/>
      <c r="B109" s="80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6"/>
      <c r="B110" s="80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6"/>
      <c r="B111" s="80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6"/>
      <c r="B112" s="80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6"/>
      <c r="B113" s="80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6"/>
      <c r="B114" s="80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6"/>
      <c r="B115" s="80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6"/>
      <c r="B116" s="80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6"/>
      <c r="B117" s="80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6"/>
      <c r="B118" s="80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6"/>
      <c r="B119" s="80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6"/>
      <c r="B120" s="80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6"/>
      <c r="B121" s="80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6"/>
      <c r="B122" s="80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6"/>
      <c r="B123" s="80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6"/>
      <c r="B124" s="80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6"/>
      <c r="B125" s="8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6"/>
      <c r="B126" s="8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6"/>
      <c r="B127" s="80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6"/>
      <c r="B128" s="80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6"/>
      <c r="B129" s="80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6"/>
      <c r="B130" s="8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6"/>
      <c r="B131" s="80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6"/>
      <c r="B132" s="8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6"/>
      <c r="B133" s="8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6"/>
      <c r="B134" s="80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6"/>
      <c r="B135" s="80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6"/>
      <c r="B136" s="80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6"/>
      <c r="B137" s="8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6"/>
      <c r="B138" s="8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6"/>
      <c r="B139" s="80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6"/>
      <c r="B140" s="8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6"/>
      <c r="B141" s="8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6"/>
      <c r="B142" s="80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6"/>
      <c r="B143" s="80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6"/>
      <c r="B144" s="80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6"/>
      <c r="B145" s="80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6"/>
      <c r="B146" s="80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6"/>
      <c r="B147" s="80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6"/>
      <c r="B148" s="80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6"/>
      <c r="B149" s="80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6"/>
      <c r="B150" s="8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6"/>
      <c r="B151" s="80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6"/>
      <c r="B152" s="80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6"/>
      <c r="B153" s="80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6"/>
      <c r="B154" s="80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6"/>
      <c r="B155" s="80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6"/>
      <c r="B156" s="80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6"/>
      <c r="B157" s="80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6"/>
      <c r="B158" s="80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6"/>
      <c r="B159" s="80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6"/>
      <c r="B160" s="8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6"/>
      <c r="B161" s="80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6"/>
      <c r="B162" s="80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6"/>
      <c r="B163" s="80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6"/>
      <c r="B164" s="80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6"/>
      <c r="B165" s="80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6"/>
      <c r="B166" s="80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6"/>
      <c r="B167" s="80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6"/>
      <c r="B168" s="80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6"/>
      <c r="B169" s="80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6"/>
      <c r="B170" s="8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6"/>
      <c r="B171" s="80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6"/>
      <c r="B172" s="80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6"/>
      <c r="B173" s="80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6"/>
      <c r="B174" s="80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6"/>
      <c r="B175" s="80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6"/>
      <c r="B176" s="80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6"/>
      <c r="B177" s="80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6"/>
      <c r="B178" s="80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6"/>
      <c r="B179" s="80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6"/>
      <c r="B180" s="80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6"/>
      <c r="B181" s="80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6"/>
      <c r="B182" s="80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6"/>
      <c r="B183" s="80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6"/>
      <c r="B184" s="80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6"/>
      <c r="B185" s="80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6"/>
      <c r="B186" s="80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6"/>
      <c r="B187" s="80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6"/>
      <c r="B188" s="80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6"/>
      <c r="B189" s="80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6"/>
      <c r="B190" s="80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6"/>
      <c r="B191" s="80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6"/>
      <c r="B192" s="80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6"/>
      <c r="B193" s="80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6"/>
      <c r="B194" s="80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6"/>
      <c r="B195" s="80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6"/>
      <c r="B196" s="80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6"/>
      <c r="B197" s="80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6"/>
      <c r="B198" s="80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6"/>
      <c r="B199" s="80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6"/>
      <c r="B200" s="80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6"/>
      <c r="B201" s="80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6"/>
      <c r="B202" s="80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6"/>
      <c r="B203" s="80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6"/>
      <c r="B204" s="80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6"/>
      <c r="B205" s="80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6"/>
      <c r="B206" s="80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6"/>
      <c r="B207" s="80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6"/>
      <c r="B208" s="80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6"/>
      <c r="B209" s="80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6"/>
      <c r="B210" s="80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6"/>
      <c r="B211" s="80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6"/>
      <c r="B212" s="80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6"/>
      <c r="B213" s="80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6"/>
      <c r="B214" s="80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6"/>
      <c r="B215" s="80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6"/>
      <c r="B216" s="80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6"/>
      <c r="B217" s="80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6"/>
      <c r="B218" s="80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6"/>
      <c r="B219" s="80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6"/>
      <c r="B220" s="80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6"/>
      <c r="B221" s="80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6"/>
      <c r="B222" s="80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6"/>
      <c r="B223" s="80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6"/>
      <c r="B224" s="80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6"/>
      <c r="B225" s="80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6"/>
      <c r="B226" s="80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6"/>
      <c r="B227" s="80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6"/>
      <c r="B228" s="80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6"/>
      <c r="B229" s="80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6"/>
      <c r="B230" s="80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6"/>
      <c r="B231" s="80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6"/>
      <c r="B232" s="80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6"/>
      <c r="B233" s="80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6"/>
      <c r="B234" s="80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6"/>
      <c r="B235" s="80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6"/>
      <c r="B236" s="80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6"/>
      <c r="B237" s="80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6"/>
      <c r="B238" s="80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6"/>
      <c r="B239" s="80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6"/>
      <c r="B240" s="80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6"/>
      <c r="B241" s="80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6"/>
      <c r="B242" s="80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6"/>
      <c r="B243" s="80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6"/>
      <c r="B244" s="80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6"/>
      <c r="B245" s="80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6"/>
      <c r="B246" s="80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6"/>
      <c r="B247" s="80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6"/>
      <c r="B248" s="80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6"/>
      <c r="B249" s="80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6"/>
      <c r="B250" s="80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6"/>
      <c r="B251" s="80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6"/>
      <c r="B252" s="80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6"/>
      <c r="B253" s="80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6"/>
      <c r="B254" s="80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6"/>
      <c r="B255" s="80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6"/>
      <c r="B256" s="80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6"/>
      <c r="B257" s="80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6"/>
      <c r="B258" s="80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6"/>
      <c r="B259" s="80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6"/>
      <c r="B260" s="80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6"/>
      <c r="B261" s="80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6"/>
      <c r="B262" s="80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6"/>
      <c r="B263" s="80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6"/>
      <c r="B264" s="80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6"/>
      <c r="B265" s="80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6"/>
      <c r="B266" s="80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6"/>
      <c r="B267" s="80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6"/>
      <c r="B268" s="80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6"/>
      <c r="B269" s="80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6"/>
      <c r="B270" s="80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6"/>
      <c r="B271" s="80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6"/>
      <c r="B272" s="80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6"/>
      <c r="B273" s="80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6"/>
      <c r="B274" s="80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6"/>
      <c r="B275" s="80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6"/>
      <c r="B276" s="80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6"/>
      <c r="B277" s="80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6"/>
      <c r="B278" s="80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6"/>
      <c r="B279" s="80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6"/>
      <c r="B280" s="80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6"/>
      <c r="B281" s="80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6"/>
      <c r="B282" s="80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6"/>
      <c r="B283" s="80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6"/>
      <c r="B284" s="80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6"/>
      <c r="B285" s="80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6"/>
      <c r="B286" s="80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6"/>
      <c r="B287" s="80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6"/>
      <c r="B288" s="80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6"/>
      <c r="B289" s="80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6"/>
      <c r="B290" s="80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6"/>
      <c r="B291" s="80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6"/>
      <c r="B292" s="80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6"/>
      <c r="B293" s="80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6"/>
      <c r="B294" s="80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6"/>
      <c r="B295" s="80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6"/>
      <c r="B296" s="80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6"/>
      <c r="B297" s="80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6"/>
      <c r="B298" s="80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6"/>
      <c r="B299" s="80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6"/>
      <c r="B300" s="80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6"/>
      <c r="B301" s="80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6"/>
      <c r="B302" s="80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6"/>
      <c r="B303" s="80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6"/>
      <c r="B304" s="80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6"/>
      <c r="B305" s="80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6"/>
      <c r="B306" s="80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6"/>
      <c r="B307" s="80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6"/>
      <c r="B308" s="80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6"/>
      <c r="B309" s="80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6"/>
      <c r="B310" s="80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6"/>
      <c r="B311" s="80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6"/>
      <c r="B312" s="80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6"/>
      <c r="B313" s="80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6"/>
      <c r="B314" s="80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6"/>
      <c r="B315" s="80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6"/>
      <c r="B316" s="80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6"/>
      <c r="B317" s="80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6"/>
      <c r="B318" s="80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6"/>
      <c r="B319" s="80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6"/>
      <c r="B320" s="80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6"/>
      <c r="B321" s="80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6"/>
      <c r="B322" s="80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6"/>
      <c r="B323" s="80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6"/>
      <c r="B324" s="80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6"/>
      <c r="B325" s="80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6"/>
      <c r="B326" s="80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6"/>
      <c r="B327" s="80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6"/>
      <c r="B328" s="80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6"/>
      <c r="B329" s="80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6"/>
      <c r="B330" s="80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6"/>
      <c r="B331" s="80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6"/>
      <c r="B332" s="80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6"/>
      <c r="B333" s="80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6"/>
      <c r="B334" s="80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6"/>
      <c r="B335" s="80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6"/>
      <c r="B336" s="80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6"/>
      <c r="B337" s="80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6"/>
      <c r="B338" s="80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6"/>
      <c r="B339" s="80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6"/>
      <c r="B340" s="80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6"/>
      <c r="B341" s="80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6"/>
      <c r="B342" s="80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6"/>
      <c r="B343" s="80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6"/>
      <c r="B344" s="80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6"/>
      <c r="B345" s="80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6"/>
      <c r="B346" s="80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6"/>
      <c r="B347" s="80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6"/>
      <c r="B348" s="80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6"/>
      <c r="B349" s="80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6"/>
      <c r="B350" s="80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6"/>
      <c r="B351" s="80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6"/>
      <c r="B352" s="80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6"/>
      <c r="B353" s="80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6"/>
      <c r="B354" s="80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6"/>
      <c r="B355" s="80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6"/>
      <c r="B356" s="80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6"/>
      <c r="B357" s="80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6"/>
      <c r="B358" s="80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6"/>
      <c r="B359" s="80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6"/>
      <c r="B360" s="80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6"/>
      <c r="B361" s="80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6"/>
      <c r="B362" s="80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6"/>
      <c r="B363" s="80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6"/>
      <c r="B364" s="80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6"/>
      <c r="B365" s="80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6"/>
      <c r="B366" s="80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6"/>
      <c r="B367" s="80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6"/>
      <c r="B368" s="80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6"/>
      <c r="B369" s="80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6"/>
      <c r="B370" s="80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6"/>
      <c r="B371" s="80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6"/>
      <c r="B372" s="80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6"/>
      <c r="B373" s="80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6"/>
      <c r="B374" s="80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6"/>
      <c r="B375" s="80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6"/>
      <c r="B376" s="80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6"/>
      <c r="B377" s="80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6"/>
      <c r="B378" s="80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6"/>
      <c r="B379" s="80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6"/>
      <c r="B380" s="80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6"/>
      <c r="B381" s="80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6"/>
      <c r="B382" s="80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6"/>
      <c r="B383" s="80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6"/>
      <c r="B384" s="80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6"/>
      <c r="B385" s="80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6"/>
      <c r="B386" s="80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6"/>
      <c r="B387" s="80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6"/>
      <c r="B388" s="80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6"/>
      <c r="B389" s="80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6"/>
      <c r="B390" s="80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6"/>
      <c r="B391" s="80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6"/>
      <c r="B392" s="80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6"/>
      <c r="B393" s="80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6"/>
      <c r="B394" s="80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6"/>
      <c r="B395" s="80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6"/>
      <c r="B396" s="80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6"/>
      <c r="B397" s="80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6"/>
      <c r="B398" s="80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6"/>
      <c r="B399" s="80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6"/>
      <c r="B400" s="80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6"/>
      <c r="B401" s="80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6"/>
      <c r="B402" s="80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6"/>
      <c r="B403" s="80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6"/>
      <c r="B404" s="80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6"/>
      <c r="B405" s="80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6"/>
      <c r="B406" s="80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6"/>
      <c r="B407" s="80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6"/>
      <c r="B408" s="80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6"/>
      <c r="B409" s="80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6"/>
      <c r="B410" s="80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6"/>
      <c r="B411" s="80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6"/>
      <c r="B412" s="80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6"/>
      <c r="B413" s="80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6"/>
      <c r="B414" s="80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6"/>
      <c r="B415" s="80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6"/>
      <c r="B416" s="80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6"/>
      <c r="B417" s="80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6"/>
      <c r="B418" s="80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6"/>
      <c r="B419" s="80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6"/>
      <c r="B420" s="80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6"/>
      <c r="B421" s="80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6"/>
      <c r="B422" s="80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6"/>
      <c r="B423" s="80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6"/>
      <c r="B424" s="80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6"/>
      <c r="B425" s="80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6"/>
      <c r="B426" s="80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6"/>
      <c r="B427" s="80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6"/>
      <c r="B428" s="80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6"/>
      <c r="B429" s="80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6"/>
      <c r="B430" s="80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6"/>
      <c r="B431" s="80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6"/>
      <c r="B432" s="80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6"/>
      <c r="B433" s="80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6"/>
      <c r="B434" s="80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6"/>
      <c r="B435" s="80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6"/>
      <c r="B436" s="80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6"/>
      <c r="B437" s="80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6"/>
      <c r="B438" s="80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6"/>
      <c r="B439" s="80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6"/>
      <c r="B440" s="80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6"/>
      <c r="B441" s="80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6"/>
      <c r="B442" s="80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6"/>
      <c r="B443" s="80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6"/>
      <c r="B444" s="80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6"/>
      <c r="B445" s="80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6"/>
      <c r="B446" s="80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6"/>
      <c r="B447" s="80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6"/>
      <c r="B448" s="80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6"/>
      <c r="B449" s="80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6"/>
      <c r="B450" s="80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6"/>
      <c r="B451" s="80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6"/>
      <c r="B452" s="80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6"/>
      <c r="B453" s="80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6"/>
      <c r="B454" s="80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6"/>
      <c r="B455" s="80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6"/>
      <c r="B456" s="80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6"/>
      <c r="B457" s="80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6"/>
      <c r="B458" s="80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6"/>
      <c r="B459" s="80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6"/>
      <c r="B460" s="80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6"/>
      <c r="B461" s="80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6"/>
      <c r="B462" s="80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6"/>
      <c r="B463" s="80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6"/>
      <c r="B464" s="80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6"/>
      <c r="B465" s="80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6"/>
      <c r="B466" s="80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6"/>
      <c r="B467" s="80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6"/>
      <c r="B468" s="80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6"/>
      <c r="B469" s="80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6"/>
      <c r="B470" s="80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6"/>
      <c r="B471" s="80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6"/>
      <c r="B472" s="80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6"/>
      <c r="B473" s="80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6"/>
      <c r="B474" s="80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6"/>
      <c r="B475" s="80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6"/>
      <c r="B476" s="80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6"/>
      <c r="B477" s="80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6"/>
      <c r="B478" s="80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6"/>
      <c r="B479" s="80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6"/>
      <c r="B480" s="80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6"/>
      <c r="B481" s="80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6"/>
      <c r="B482" s="80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6"/>
      <c r="B483" s="80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6"/>
      <c r="B484" s="80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6"/>
      <c r="B485" s="80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6"/>
      <c r="B486" s="80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6"/>
      <c r="B487" s="80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6"/>
      <c r="B488" s="80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6"/>
      <c r="B489" s="80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6"/>
      <c r="B490" s="80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6"/>
      <c r="B491" s="80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6"/>
      <c r="B492" s="80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6"/>
      <c r="B493" s="80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6"/>
      <c r="B494" s="80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6"/>
      <c r="B495" s="80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6"/>
      <c r="B496" s="80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6"/>
      <c r="B497" s="80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6"/>
      <c r="B498" s="80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6"/>
      <c r="B499" s="80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6"/>
      <c r="B500" s="80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6"/>
      <c r="B501" s="80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6"/>
      <c r="B502" s="80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6"/>
      <c r="B503" s="80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6"/>
      <c r="B504" s="80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6"/>
      <c r="B505" s="80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6"/>
      <c r="B506" s="80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6"/>
      <c r="B507" s="80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6"/>
      <c r="B508" s="80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6"/>
      <c r="B509" s="80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6"/>
      <c r="B510" s="80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6"/>
      <c r="B511" s="80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6"/>
      <c r="B512" s="80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6"/>
      <c r="B513" s="80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6"/>
      <c r="B514" s="80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6"/>
      <c r="B515" s="80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6"/>
      <c r="B516" s="80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6"/>
      <c r="B517" s="80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6"/>
      <c r="B518" s="80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6"/>
      <c r="B519" s="80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6"/>
      <c r="B520" s="80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6"/>
      <c r="B521" s="80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6"/>
      <c r="B522" s="80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6"/>
      <c r="B523" s="80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6"/>
      <c r="B524" s="80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6"/>
      <c r="B525" s="80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6"/>
      <c r="B526" s="80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6"/>
      <c r="B527" s="80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6"/>
      <c r="B528" s="80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6"/>
      <c r="B529" s="80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6"/>
      <c r="B530" s="80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6"/>
      <c r="B531" s="80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6"/>
      <c r="B532" s="80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6"/>
      <c r="B533" s="80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6"/>
      <c r="B534" s="80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6"/>
      <c r="B535" s="80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6"/>
      <c r="B536" s="80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6"/>
      <c r="B537" s="80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6"/>
      <c r="B538" s="80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6"/>
      <c r="B539" s="80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6"/>
      <c r="B540" s="80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6"/>
      <c r="B541" s="80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6"/>
      <c r="B542" s="80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6"/>
      <c r="B543" s="80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6"/>
      <c r="B544" s="80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6"/>
      <c r="B545" s="80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6"/>
      <c r="B546" s="80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6"/>
      <c r="B547" s="80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6"/>
      <c r="B548" s="80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6"/>
      <c r="B549" s="80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6"/>
      <c r="B550" s="80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6"/>
      <c r="B551" s="80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6"/>
      <c r="B552" s="80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6"/>
      <c r="B553" s="80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6"/>
      <c r="B554" s="80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6"/>
      <c r="B555" s="80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6"/>
      <c r="B556" s="80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6"/>
      <c r="B557" s="80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6"/>
      <c r="B558" s="80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6"/>
      <c r="B559" s="80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6"/>
      <c r="B560" s="80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6"/>
      <c r="B561" s="80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6"/>
      <c r="B562" s="80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6"/>
      <c r="B563" s="80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6"/>
      <c r="B564" s="80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6"/>
      <c r="B565" s="80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6"/>
      <c r="B566" s="80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6"/>
      <c r="B567" s="80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6"/>
      <c r="B568" s="80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6"/>
      <c r="B569" s="80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6"/>
      <c r="B570" s="80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6"/>
      <c r="B571" s="80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6"/>
      <c r="B572" s="80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6"/>
      <c r="B573" s="80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6"/>
      <c r="B574" s="80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6"/>
      <c r="B575" s="80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6"/>
      <c r="B576" s="80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6"/>
      <c r="B577" s="80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6"/>
      <c r="B578" s="80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6"/>
      <c r="B579" s="80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6"/>
      <c r="B580" s="80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6"/>
      <c r="B581" s="80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6"/>
      <c r="B582" s="80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6"/>
      <c r="B583" s="80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6"/>
      <c r="B584" s="80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6"/>
      <c r="B585" s="80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6"/>
      <c r="B586" s="80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6"/>
      <c r="B587" s="80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6"/>
      <c r="B588" s="80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6"/>
      <c r="B589" s="80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6"/>
      <c r="B590" s="80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6"/>
      <c r="B591" s="80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6"/>
      <c r="B592" s="80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6"/>
      <c r="B593" s="80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6"/>
      <c r="B594" s="80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6"/>
      <c r="B595" s="80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6"/>
      <c r="B596" s="80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6"/>
      <c r="B597" s="80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6"/>
      <c r="B598" s="80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6"/>
      <c r="B599" s="80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6"/>
      <c r="B600" s="80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6"/>
      <c r="B601" s="80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6"/>
      <c r="B602" s="80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6"/>
      <c r="B603" s="80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6"/>
      <c r="B604" s="80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6"/>
      <c r="B605" s="80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6"/>
      <c r="B606" s="80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6"/>
      <c r="B607" s="80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6"/>
      <c r="B608" s="80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6"/>
      <c r="B609" s="80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6"/>
      <c r="B610" s="80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6"/>
      <c r="B611" s="80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6"/>
      <c r="B612" s="80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6"/>
      <c r="B613" s="80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6"/>
      <c r="B614" s="80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6"/>
      <c r="B615" s="80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6"/>
      <c r="B616" s="80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6"/>
      <c r="B617" s="80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6"/>
      <c r="B618" s="80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6"/>
      <c r="B619" s="80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6"/>
      <c r="B620" s="80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6"/>
      <c r="B621" s="80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6"/>
      <c r="B622" s="80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6"/>
      <c r="B623" s="80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6"/>
      <c r="B624" s="80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6"/>
      <c r="B625" s="80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6"/>
      <c r="B626" s="80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6"/>
      <c r="B627" s="80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6"/>
      <c r="B628" s="80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6"/>
      <c r="B629" s="80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6"/>
      <c r="B630" s="80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6"/>
      <c r="B631" s="80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6"/>
      <c r="B632" s="80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6"/>
      <c r="B633" s="80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6"/>
      <c r="B634" s="80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6"/>
      <c r="B635" s="80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6"/>
      <c r="B636" s="80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6"/>
      <c r="B637" s="80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6"/>
      <c r="B638" s="80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6"/>
      <c r="B639" s="80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6"/>
      <c r="B640" s="80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6"/>
      <c r="B641" s="80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6"/>
      <c r="B642" s="80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6"/>
      <c r="B643" s="80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6"/>
      <c r="B644" s="80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6"/>
      <c r="B645" s="80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6"/>
      <c r="B646" s="80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6"/>
      <c r="B647" s="80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6"/>
      <c r="B648" s="80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6"/>
      <c r="B649" s="80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6"/>
      <c r="B650" s="80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6"/>
      <c r="B651" s="80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6"/>
      <c r="B652" s="80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6"/>
      <c r="B653" s="80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6"/>
      <c r="B654" s="80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6"/>
      <c r="B655" s="80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6"/>
      <c r="B656" s="80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6"/>
      <c r="B657" s="80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6"/>
      <c r="B658" s="80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6"/>
      <c r="B659" s="80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6"/>
      <c r="B660" s="80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6"/>
      <c r="B661" s="80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6"/>
      <c r="B662" s="80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6"/>
      <c r="B663" s="80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6"/>
      <c r="B664" s="80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6"/>
      <c r="B665" s="80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6"/>
      <c r="B666" s="80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6"/>
      <c r="B667" s="80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6"/>
      <c r="B668" s="80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6"/>
      <c r="B669" s="80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6"/>
      <c r="B670" s="80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6"/>
      <c r="B671" s="80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6"/>
      <c r="B672" s="80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6"/>
      <c r="B673" s="80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6"/>
      <c r="B674" s="80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6"/>
      <c r="B675" s="80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6"/>
      <c r="B676" s="80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6"/>
      <c r="B677" s="80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6"/>
      <c r="B678" s="80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6"/>
      <c r="B679" s="80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6"/>
      <c r="B680" s="80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6"/>
      <c r="B681" s="80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6"/>
      <c r="B682" s="80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6"/>
      <c r="B683" s="80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6"/>
      <c r="B684" s="80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6"/>
      <c r="B685" s="80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6"/>
      <c r="B686" s="80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6"/>
      <c r="B687" s="80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6"/>
      <c r="B688" s="80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6"/>
      <c r="B689" s="80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6"/>
      <c r="B690" s="80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6"/>
      <c r="B691" s="80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6"/>
      <c r="B692" s="80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6"/>
      <c r="B693" s="80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6"/>
      <c r="B694" s="80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6"/>
      <c r="B695" s="80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6"/>
      <c r="B696" s="80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6"/>
      <c r="B697" s="80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6"/>
      <c r="B698" s="80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6"/>
      <c r="B699" s="80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6"/>
      <c r="B700" s="80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6"/>
      <c r="B701" s="80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6"/>
      <c r="B702" s="80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6"/>
      <c r="B703" s="80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6"/>
      <c r="B704" s="80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6"/>
      <c r="B705" s="80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6"/>
      <c r="B706" s="80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6"/>
      <c r="B707" s="80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6"/>
      <c r="B708" s="80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6"/>
      <c r="B709" s="80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6"/>
      <c r="B710" s="80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6"/>
      <c r="B711" s="80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6"/>
      <c r="B712" s="80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6"/>
      <c r="B713" s="80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6"/>
      <c r="B714" s="80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6"/>
      <c r="B715" s="80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6"/>
      <c r="B716" s="80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6"/>
      <c r="B717" s="80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6"/>
      <c r="B718" s="80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6"/>
      <c r="B719" s="80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6"/>
      <c r="B720" s="80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6"/>
      <c r="B721" s="80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6"/>
      <c r="B722" s="80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6"/>
      <c r="B723" s="80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6"/>
      <c r="B724" s="80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6"/>
      <c r="B725" s="80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6"/>
      <c r="B726" s="80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6"/>
      <c r="B727" s="80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6"/>
      <c r="B728" s="80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6"/>
      <c r="B729" s="80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6"/>
      <c r="B730" s="80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6"/>
      <c r="B731" s="80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6"/>
      <c r="B732" s="80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6"/>
      <c r="B733" s="80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6"/>
      <c r="B734" s="80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6"/>
      <c r="B735" s="80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6"/>
      <c r="B736" s="80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6"/>
      <c r="B737" s="80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6"/>
      <c r="B738" s="80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6"/>
      <c r="B739" s="80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6"/>
      <c r="B740" s="80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6"/>
      <c r="B741" s="80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6"/>
      <c r="B742" s="80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6"/>
      <c r="B743" s="80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6"/>
      <c r="B744" s="80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6"/>
      <c r="B745" s="80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6"/>
      <c r="B746" s="80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6"/>
      <c r="B747" s="80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6"/>
      <c r="B748" s="80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6"/>
      <c r="B749" s="80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6"/>
      <c r="B750" s="80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6"/>
      <c r="B751" s="80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6"/>
      <c r="B752" s="80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6"/>
      <c r="B753" s="80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6"/>
      <c r="B754" s="80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6"/>
      <c r="B755" s="80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6"/>
      <c r="B756" s="80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6"/>
      <c r="B757" s="80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6"/>
      <c r="B758" s="80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6"/>
      <c r="B759" s="80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6"/>
      <c r="B760" s="80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6"/>
      <c r="B761" s="80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6"/>
      <c r="B762" s="80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6"/>
      <c r="B763" s="80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6"/>
      <c r="B764" s="80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6"/>
      <c r="B765" s="80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6"/>
      <c r="B766" s="80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6"/>
      <c r="B767" s="80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6"/>
      <c r="B768" s="80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6"/>
      <c r="B769" s="80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6"/>
      <c r="B770" s="80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6"/>
      <c r="B771" s="80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6"/>
      <c r="B772" s="80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6"/>
      <c r="B773" s="80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6"/>
      <c r="B774" s="80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6"/>
      <c r="B775" s="80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6"/>
      <c r="B776" s="80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6"/>
      <c r="B777" s="80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6"/>
      <c r="B778" s="80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6"/>
      <c r="B779" s="80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6"/>
      <c r="B780" s="80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6"/>
      <c r="B781" s="80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6"/>
      <c r="B782" s="80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6"/>
      <c r="B783" s="80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6"/>
      <c r="B784" s="80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6"/>
      <c r="B785" s="80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6"/>
      <c r="B786" s="80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6"/>
      <c r="B787" s="80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6"/>
      <c r="B788" s="80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6"/>
      <c r="B789" s="80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6"/>
      <c r="B790" s="80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6"/>
      <c r="B791" s="80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6"/>
      <c r="B792" s="80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6"/>
      <c r="B793" s="80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6"/>
      <c r="B794" s="80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6"/>
      <c r="B795" s="80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6"/>
      <c r="B796" s="80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6"/>
      <c r="B797" s="80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6"/>
      <c r="B798" s="80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6"/>
      <c r="B799" s="80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6"/>
      <c r="B800" s="80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6"/>
      <c r="B801" s="80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6"/>
      <c r="B802" s="80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6"/>
      <c r="B803" s="80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6"/>
      <c r="B804" s="80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6"/>
      <c r="B805" s="80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6"/>
      <c r="B806" s="80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6"/>
      <c r="B807" s="80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6"/>
      <c r="B808" s="80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6"/>
      <c r="B809" s="80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6"/>
      <c r="B810" s="80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6"/>
      <c r="B811" s="80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6"/>
      <c r="B812" s="80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6"/>
      <c r="B813" s="80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6"/>
      <c r="B814" s="80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6"/>
      <c r="B815" s="80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6"/>
      <c r="B816" s="80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6"/>
      <c r="B817" s="80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6"/>
      <c r="B818" s="80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6"/>
      <c r="B819" s="80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6"/>
      <c r="B820" s="80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6"/>
      <c r="B821" s="80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6"/>
      <c r="B822" s="80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6"/>
      <c r="B823" s="80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6"/>
      <c r="B824" s="80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6"/>
      <c r="B825" s="80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6"/>
      <c r="B826" s="80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6"/>
      <c r="B827" s="80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6"/>
      <c r="B828" s="80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6"/>
      <c r="B829" s="80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6"/>
      <c r="B830" s="80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6"/>
      <c r="B831" s="80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6"/>
      <c r="B832" s="80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6"/>
      <c r="B833" s="80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6"/>
      <c r="B834" s="80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6"/>
      <c r="B835" s="80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6"/>
      <c r="B836" s="80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6"/>
      <c r="B837" s="80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6"/>
      <c r="B838" s="80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6"/>
      <c r="B839" s="80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6"/>
      <c r="B840" s="80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6"/>
      <c r="B841" s="80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6"/>
      <c r="B842" s="80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6"/>
      <c r="B843" s="80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6"/>
      <c r="B844" s="80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6"/>
      <c r="B845" s="80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6"/>
      <c r="B846" s="80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6"/>
      <c r="B847" s="80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6"/>
      <c r="B848" s="80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6"/>
      <c r="B849" s="80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6"/>
      <c r="B850" s="80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6"/>
      <c r="B851" s="80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6"/>
      <c r="B852" s="80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6"/>
      <c r="B853" s="80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6"/>
      <c r="B854" s="80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6"/>
      <c r="B855" s="80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6"/>
      <c r="B856" s="80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6"/>
      <c r="B857" s="80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6"/>
      <c r="B858" s="80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6"/>
      <c r="B859" s="80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6"/>
      <c r="B860" s="80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6"/>
      <c r="B861" s="80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6"/>
      <c r="B862" s="80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6"/>
      <c r="B863" s="80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6"/>
      <c r="B864" s="80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6"/>
      <c r="B865" s="80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6"/>
      <c r="B866" s="80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6"/>
      <c r="B867" s="80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6"/>
      <c r="B868" s="80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6"/>
      <c r="B869" s="80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6"/>
      <c r="B870" s="80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6"/>
      <c r="B871" s="80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6"/>
      <c r="B872" s="80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6"/>
      <c r="B873" s="80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6"/>
      <c r="B874" s="80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6"/>
      <c r="B875" s="80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6"/>
      <c r="B876" s="80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6"/>
      <c r="B877" s="80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6"/>
      <c r="B878" s="80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6"/>
      <c r="B879" s="80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6"/>
      <c r="B880" s="80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6"/>
      <c r="B881" s="80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6"/>
      <c r="B882" s="80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6"/>
      <c r="B883" s="80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6"/>
      <c r="B884" s="80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6"/>
      <c r="B885" s="80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6"/>
      <c r="B886" s="80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6"/>
      <c r="B887" s="80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6"/>
      <c r="B888" s="80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6"/>
      <c r="B889" s="80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6"/>
      <c r="B890" s="80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6"/>
      <c r="B891" s="80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6"/>
      <c r="B892" s="80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6"/>
      <c r="B893" s="80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6"/>
      <c r="B894" s="80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6"/>
      <c r="B895" s="80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6"/>
      <c r="B896" s="80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6"/>
      <c r="B897" s="80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6"/>
      <c r="B898" s="80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6"/>
      <c r="B899" s="80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6"/>
      <c r="B900" s="80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6"/>
      <c r="B901" s="80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6"/>
      <c r="B902" s="80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6"/>
      <c r="B903" s="80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6"/>
      <c r="B904" s="80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6"/>
      <c r="B905" s="80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6"/>
      <c r="B906" s="80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6"/>
      <c r="B907" s="80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6"/>
      <c r="B908" s="80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6"/>
      <c r="B909" s="80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6"/>
      <c r="B910" s="80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6"/>
      <c r="B911" s="80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6"/>
      <c r="B912" s="80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6"/>
      <c r="B913" s="80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6"/>
      <c r="B914" s="80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6"/>
      <c r="B915" s="80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6"/>
      <c r="B916" s="80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6"/>
      <c r="B917" s="80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6"/>
      <c r="B918" s="80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6"/>
      <c r="B919" s="80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6"/>
      <c r="B920" s="80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6"/>
      <c r="B921" s="80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6"/>
      <c r="B922" s="80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6"/>
      <c r="B923" s="80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6"/>
      <c r="B924" s="80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6"/>
      <c r="B925" s="80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6"/>
      <c r="B926" s="80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6"/>
      <c r="B927" s="80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6"/>
      <c r="B928" s="80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6"/>
      <c r="B929" s="80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6"/>
      <c r="B930" s="80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6"/>
      <c r="B931" s="80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6"/>
      <c r="B932" s="80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6"/>
      <c r="B933" s="80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6"/>
      <c r="B934" s="80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6"/>
      <c r="B935" s="80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6"/>
      <c r="B936" s="80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6"/>
      <c r="B937" s="80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6"/>
      <c r="B938" s="80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6"/>
      <c r="B939" s="80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6"/>
      <c r="B940" s="80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6"/>
      <c r="B941" s="80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6"/>
      <c r="B942" s="80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6"/>
      <c r="B943" s="80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6"/>
      <c r="B944" s="80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6"/>
      <c r="B945" s="80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6"/>
      <c r="B946" s="80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6"/>
      <c r="B947" s="80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6"/>
      <c r="B948" s="80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6"/>
      <c r="B949" s="80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6"/>
      <c r="B950" s="80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6"/>
      <c r="B951" s="80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6"/>
      <c r="B952" s="80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6"/>
      <c r="B953" s="80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6"/>
      <c r="B954" s="80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6"/>
      <c r="B955" s="80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6"/>
      <c r="B956" s="80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6"/>
      <c r="B957" s="80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6"/>
      <c r="B958" s="80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6"/>
      <c r="B959" s="80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6"/>
      <c r="B960" s="80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6"/>
      <c r="B961" s="80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6"/>
      <c r="B962" s="80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6"/>
      <c r="B963" s="80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6"/>
      <c r="B964" s="80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6"/>
      <c r="B965" s="80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6"/>
      <c r="B966" s="80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6"/>
      <c r="B967" s="80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6"/>
      <c r="B968" s="80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6"/>
      <c r="B969" s="80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6"/>
      <c r="B970" s="80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6"/>
      <c r="B971" s="80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6"/>
      <c r="B972" s="80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6"/>
      <c r="B973" s="80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6"/>
      <c r="B974" s="80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6"/>
      <c r="B975" s="80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6"/>
      <c r="B976" s="80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6"/>
      <c r="B977" s="80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6"/>
      <c r="B978" s="80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6"/>
      <c r="B979" s="80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6"/>
      <c r="B980" s="80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6"/>
      <c r="B981" s="80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6"/>
      <c r="B982" s="80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6"/>
      <c r="B983" s="80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6"/>
      <c r="B984" s="80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6"/>
      <c r="B985" s="80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6"/>
      <c r="B986" s="80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6"/>
      <c r="B987" s="80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6"/>
      <c r="B988" s="80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6"/>
      <c r="B989" s="80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6"/>
      <c r="B990" s="80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6"/>
      <c r="B991" s="80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6"/>
      <c r="B992" s="80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6"/>
      <c r="B993" s="80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6"/>
      <c r="B994" s="80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6"/>
      <c r="B995" s="80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6"/>
      <c r="B996" s="80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6"/>
      <c r="B997" s="80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6"/>
      <c r="B998" s="80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6"/>
      <c r="B999" s="80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6"/>
      <c r="B1000" s="80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A42:B42"/>
    <mergeCell ref="A77:B77"/>
    <mergeCell ref="A83:N83"/>
    <mergeCell ref="A85:N85"/>
    <mergeCell ref="A10:B10"/>
    <mergeCell ref="A13:B13"/>
    <mergeCell ref="A15:B15"/>
    <mergeCell ref="A18:B18"/>
    <mergeCell ref="A25:N25"/>
    <mergeCell ref="A27:N27"/>
    <mergeCell ref="A28:N28"/>
    <mergeCell ref="A8:N8"/>
    <mergeCell ref="A9:N9"/>
    <mergeCell ref="A29:B29"/>
    <mergeCell ref="A33:B33"/>
    <mergeCell ref="A36:B36"/>
    <mergeCell ref="A1:N1"/>
    <mergeCell ref="A2:B2"/>
    <mergeCell ref="A3:B3"/>
    <mergeCell ref="D3:N3"/>
    <mergeCell ref="A4:N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000"/>
  <sheetViews>
    <sheetView workbookViewId="0"/>
  </sheetViews>
  <sheetFormatPr defaultColWidth="12.6640625" defaultRowHeight="15" customHeight="1"/>
  <cols>
    <col min="1" max="1" width="8.88671875" customWidth="1"/>
    <col min="2" max="2" width="35.44140625" customWidth="1"/>
    <col min="3" max="3" width="17.109375" customWidth="1"/>
    <col min="4" max="4" width="7.33203125" customWidth="1"/>
    <col min="5" max="5" width="29.44140625" customWidth="1"/>
    <col min="6" max="6" width="7.33203125" customWidth="1"/>
    <col min="7" max="7" width="8.88671875" customWidth="1"/>
    <col min="8" max="26" width="10" customWidth="1"/>
  </cols>
  <sheetData>
    <row r="1" spans="1:7" ht="12.75" customHeight="1"/>
    <row r="2" spans="1:7" ht="27.75" customHeight="1">
      <c r="A2" s="81"/>
      <c r="B2" s="81"/>
      <c r="C2" s="81"/>
      <c r="D2" s="81"/>
      <c r="E2" s="81"/>
      <c r="F2" s="81"/>
      <c r="G2" s="81"/>
    </row>
    <row r="3" spans="1:7" ht="21.75" customHeight="1">
      <c r="B3" s="82"/>
      <c r="C3" s="83"/>
      <c r="D3" s="83"/>
      <c r="E3" s="83"/>
      <c r="F3" s="84"/>
    </row>
    <row r="4" spans="1:7" ht="15" customHeight="1">
      <c r="B4" s="85" t="s">
        <v>85</v>
      </c>
      <c r="C4" s="86"/>
      <c r="D4" s="87"/>
      <c r="E4" s="87"/>
      <c r="F4" s="88"/>
    </row>
    <row r="5" spans="1:7" ht="11.25" customHeight="1">
      <c r="B5" s="89"/>
      <c r="C5" s="90"/>
      <c r="D5" s="90"/>
      <c r="E5" s="90"/>
      <c r="F5" s="91"/>
    </row>
    <row r="6" spans="1:7" ht="13.5" customHeight="1">
      <c r="B6" s="92" t="s">
        <v>86</v>
      </c>
      <c r="C6" s="93" t="e">
        <f>#REF!</f>
        <v>#REF!</v>
      </c>
      <c r="D6" s="94" t="s">
        <v>87</v>
      </c>
      <c r="E6" s="95" t="s">
        <v>88</v>
      </c>
      <c r="F6" s="94" t="s">
        <v>87</v>
      </c>
    </row>
    <row r="7" spans="1:7" ht="12.75" customHeight="1">
      <c r="B7" s="96" t="e">
        <f t="shared" ref="B7:D7" si="0">#REF!</f>
        <v>#REF!</v>
      </c>
      <c r="C7" s="97" t="e">
        <f t="shared" si="0"/>
        <v>#REF!</v>
      </c>
      <c r="D7" s="98" t="e">
        <f t="shared" si="0"/>
        <v>#REF!</v>
      </c>
      <c r="E7" s="99" t="e">
        <f>IF(F10=0,0,(+E11+E12)/F10)</f>
        <v>#REF!</v>
      </c>
      <c r="F7" s="98" t="e">
        <f>IF(E$7=0,0,+E7/E$7)</f>
        <v>#REF!</v>
      </c>
    </row>
    <row r="8" spans="1:7" ht="2.25" customHeight="1">
      <c r="B8" s="100"/>
      <c r="C8" s="101"/>
      <c r="D8" s="102"/>
      <c r="E8" s="103"/>
      <c r="F8" s="104"/>
    </row>
    <row r="9" spans="1:7" ht="12.75" customHeight="1">
      <c r="B9" s="105" t="e">
        <f t="shared" ref="B9:D9" si="1">#REF!</f>
        <v>#REF!</v>
      </c>
      <c r="C9" s="97" t="e">
        <f t="shared" si="1"/>
        <v>#REF!</v>
      </c>
      <c r="D9" s="98" t="e">
        <f t="shared" si="1"/>
        <v>#REF!</v>
      </c>
      <c r="E9" s="106" t="s">
        <v>89</v>
      </c>
      <c r="F9" s="91"/>
    </row>
    <row r="10" spans="1:7" ht="13.5" customHeight="1">
      <c r="B10" s="105" t="s">
        <v>90</v>
      </c>
      <c r="C10" s="97" t="e">
        <f>C7-C9</f>
        <v>#REF!</v>
      </c>
      <c r="D10" s="98" t="e">
        <f>C10/C7</f>
        <v>#REF!</v>
      </c>
      <c r="E10" s="107"/>
      <c r="F10" s="98" t="e">
        <f>+D10</f>
        <v>#REF!</v>
      </c>
    </row>
    <row r="11" spans="1:7" ht="13.5" customHeight="1">
      <c r="B11" s="105" t="e">
        <f t="shared" ref="B11:D11" si="2">#REF!</f>
        <v>#REF!</v>
      </c>
      <c r="C11" s="97" t="e">
        <f t="shared" si="2"/>
        <v>#REF!</v>
      </c>
      <c r="D11" s="108" t="e">
        <f t="shared" si="2"/>
        <v>#REF!</v>
      </c>
      <c r="E11" s="109">
        <v>500000</v>
      </c>
      <c r="F11" s="98" t="e">
        <f t="shared" ref="F11:F12" si="3">IF(E$7=0,0,+E11/E$7)</f>
        <v>#REF!</v>
      </c>
      <c r="G11" s="110" t="s">
        <v>91</v>
      </c>
    </row>
    <row r="12" spans="1:7" ht="13.5" customHeight="1">
      <c r="B12" s="105"/>
      <c r="C12" s="105" t="s">
        <v>92</v>
      </c>
      <c r="D12" s="111" t="s">
        <v>92</v>
      </c>
      <c r="E12" s="112"/>
      <c r="F12" s="98" t="e">
        <f t="shared" si="3"/>
        <v>#REF!</v>
      </c>
      <c r="G12" s="110" t="s">
        <v>93</v>
      </c>
    </row>
    <row r="13" spans="1:7" ht="2.25" customHeight="1">
      <c r="B13" s="100"/>
      <c r="C13" s="101"/>
      <c r="D13" s="113"/>
      <c r="E13" s="114"/>
      <c r="F13" s="115"/>
    </row>
    <row r="14" spans="1:7" ht="12.75" customHeight="1">
      <c r="B14" s="116" t="e">
        <f t="shared" ref="B14:D14" si="4">#REF!</f>
        <v>#REF!</v>
      </c>
      <c r="C14" s="117" t="e">
        <f t="shared" si="4"/>
        <v>#REF!</v>
      </c>
      <c r="D14" s="118" t="e">
        <f t="shared" si="4"/>
        <v>#REF!</v>
      </c>
      <c r="E14" s="119"/>
      <c r="F14" s="120"/>
    </row>
    <row r="15" spans="1:7" ht="2.25" customHeight="1">
      <c r="B15" s="100"/>
      <c r="C15" s="121"/>
      <c r="D15" s="103"/>
      <c r="E15" s="122"/>
      <c r="F15" s="123"/>
    </row>
    <row r="16" spans="1:7" ht="13.5" customHeight="1">
      <c r="B16" s="168" t="s">
        <v>94</v>
      </c>
      <c r="C16" s="169"/>
      <c r="D16" s="169"/>
      <c r="E16" s="122"/>
      <c r="F16" s="123"/>
    </row>
    <row r="17" spans="2:6" ht="12.75" customHeight="1">
      <c r="B17" s="124" t="e">
        <f>+B7</f>
        <v>#REF!</v>
      </c>
      <c r="C17" s="117" t="e">
        <f>+C7+E7</f>
        <v>#REF!</v>
      </c>
      <c r="D17" s="108" t="e">
        <f>IF($C$17=0,0,+C17/$C$17)</f>
        <v>#REF!</v>
      </c>
      <c r="E17" s="122"/>
      <c r="F17" s="123"/>
    </row>
    <row r="18" spans="2:6" ht="2.25" customHeight="1">
      <c r="B18" s="100"/>
      <c r="C18" s="125"/>
      <c r="D18" s="113"/>
      <c r="E18" s="122"/>
      <c r="F18" s="123"/>
    </row>
    <row r="19" spans="2:6" ht="12.75" customHeight="1">
      <c r="B19" s="126" t="e">
        <f t="shared" ref="B19:B21" si="5">+B9</f>
        <v>#REF!</v>
      </c>
      <c r="C19" s="117" t="e">
        <f>+C17*D19</f>
        <v>#REF!</v>
      </c>
      <c r="D19" s="108" t="e">
        <f>+D9</f>
        <v>#REF!</v>
      </c>
      <c r="E19" s="122"/>
      <c r="F19" s="123"/>
    </row>
    <row r="20" spans="2:6" ht="12.75" customHeight="1">
      <c r="B20" s="126" t="str">
        <f t="shared" si="5"/>
        <v>Differenza (volume d'affari-costi variabili)</v>
      </c>
      <c r="C20" s="117" t="e">
        <f>+C17-C19</f>
        <v>#REF!</v>
      </c>
      <c r="D20" s="108" t="e">
        <f t="shared" ref="D20:D22" si="6">IF($C$17=0,0,+C20/$C$17)</f>
        <v>#REF!</v>
      </c>
      <c r="E20" s="122"/>
      <c r="F20" s="123"/>
    </row>
    <row r="21" spans="2:6" ht="12.75" customHeight="1">
      <c r="B21" s="126" t="e">
        <f t="shared" si="5"/>
        <v>#REF!</v>
      </c>
      <c r="C21" s="117" t="e">
        <f>+C11+E11</f>
        <v>#REF!</v>
      </c>
      <c r="D21" s="108" t="e">
        <f t="shared" si="6"/>
        <v>#REF!</v>
      </c>
      <c r="E21" s="122"/>
      <c r="F21" s="123"/>
    </row>
    <row r="22" spans="2:6" ht="13.5" customHeight="1">
      <c r="B22" s="127" t="e">
        <f>+B14</f>
        <v>#REF!</v>
      </c>
      <c r="C22" s="117" t="e">
        <f>+C20-C21</f>
        <v>#REF!</v>
      </c>
      <c r="D22" s="108" t="e">
        <f t="shared" si="6"/>
        <v>#REF!</v>
      </c>
      <c r="E22" s="128"/>
      <c r="F22" s="129"/>
    </row>
    <row r="23" spans="2:6" ht="2.25" customHeight="1">
      <c r="B23" s="100"/>
      <c r="C23" s="101"/>
      <c r="D23" s="113"/>
    </row>
    <row r="24" spans="2:6" ht="12.75" customHeight="1"/>
    <row r="25" spans="2:6" ht="12.75" customHeight="1"/>
    <row r="26" spans="2:6" ht="12.75" customHeight="1"/>
    <row r="27" spans="2:6" ht="12.75" customHeight="1"/>
    <row r="28" spans="2:6" ht="12.75" customHeight="1"/>
    <row r="29" spans="2:6" ht="12.75" customHeight="1"/>
    <row r="30" spans="2:6" ht="12.75" customHeight="1"/>
    <row r="31" spans="2:6" ht="12.75" customHeight="1"/>
    <row r="32" spans="2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B16:D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640625" defaultRowHeight="15" customHeight="1"/>
  <cols>
    <col min="1" max="1" width="11.44140625" customWidth="1"/>
    <col min="2" max="2" width="11" customWidth="1"/>
    <col min="3" max="3" width="11.44140625" customWidth="1"/>
    <col min="4" max="4" width="13.109375" customWidth="1"/>
    <col min="5" max="5" width="10.44140625" customWidth="1"/>
    <col min="6" max="15" width="11.44140625" customWidth="1"/>
    <col min="16" max="26" width="10" customWidth="1"/>
  </cols>
  <sheetData>
    <row r="1" spans="1:26" ht="12.75" customHeight="1">
      <c r="A1" s="130"/>
      <c r="B1" s="131" t="s">
        <v>95</v>
      </c>
      <c r="C1" s="132" t="s">
        <v>96</v>
      </c>
      <c r="D1" s="132" t="s">
        <v>97</v>
      </c>
      <c r="E1" s="133" t="s">
        <v>98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12.75" customHeight="1">
      <c r="A2" s="130">
        <v>0</v>
      </c>
      <c r="B2" s="134">
        <v>0</v>
      </c>
      <c r="C2" s="134" t="e">
        <f t="shared" ref="C2:C14" si="0">#REF!</f>
        <v>#REF!</v>
      </c>
      <c r="D2" s="134" t="e">
        <f>+C2</f>
        <v>#REF!</v>
      </c>
      <c r="E2" s="134" t="e">
        <f t="shared" ref="E2:E14" si="1">#REF!</f>
        <v>#REF!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75" customHeight="1">
      <c r="A3" s="135" t="s">
        <v>99</v>
      </c>
      <c r="B3" s="134" t="e">
        <f t="shared" ref="B3:B14" si="2">#REF!*#REF!</f>
        <v>#REF!</v>
      </c>
      <c r="C3" s="134" t="e">
        <f t="shared" si="0"/>
        <v>#REF!</v>
      </c>
      <c r="D3" s="134" t="e">
        <f t="shared" ref="D3:D14" si="3">((#REF!*#REF!)+C3)</f>
        <v>#REF!</v>
      </c>
      <c r="E3" s="134" t="e">
        <f t="shared" si="1"/>
        <v>#REF!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ht="12.75" customHeight="1">
      <c r="A4" s="135" t="s">
        <v>100</v>
      </c>
      <c r="B4" s="134" t="e">
        <f t="shared" si="2"/>
        <v>#REF!</v>
      </c>
      <c r="C4" s="134" t="e">
        <f t="shared" si="0"/>
        <v>#REF!</v>
      </c>
      <c r="D4" s="134" t="e">
        <f t="shared" si="3"/>
        <v>#REF!</v>
      </c>
      <c r="E4" s="134" t="e">
        <f t="shared" si="1"/>
        <v>#REF!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ht="12.75" customHeight="1">
      <c r="A5" s="135" t="s">
        <v>101</v>
      </c>
      <c r="B5" s="134" t="e">
        <f t="shared" si="2"/>
        <v>#REF!</v>
      </c>
      <c r="C5" s="134" t="e">
        <f t="shared" si="0"/>
        <v>#REF!</v>
      </c>
      <c r="D5" s="134" t="e">
        <f t="shared" si="3"/>
        <v>#REF!</v>
      </c>
      <c r="E5" s="134" t="e">
        <f t="shared" si="1"/>
        <v>#REF!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ht="12.75" customHeight="1">
      <c r="A6" s="135" t="s">
        <v>102</v>
      </c>
      <c r="B6" s="134" t="e">
        <f t="shared" si="2"/>
        <v>#REF!</v>
      </c>
      <c r="C6" s="134" t="e">
        <f t="shared" si="0"/>
        <v>#REF!</v>
      </c>
      <c r="D6" s="134" t="e">
        <f t="shared" si="3"/>
        <v>#REF!</v>
      </c>
      <c r="E6" s="134" t="e">
        <f t="shared" si="1"/>
        <v>#REF!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ht="12.75" customHeight="1">
      <c r="A7" s="135" t="s">
        <v>103</v>
      </c>
      <c r="B7" s="134" t="e">
        <f t="shared" si="2"/>
        <v>#REF!</v>
      </c>
      <c r="C7" s="134" t="e">
        <f t="shared" si="0"/>
        <v>#REF!</v>
      </c>
      <c r="D7" s="134" t="e">
        <f t="shared" si="3"/>
        <v>#REF!</v>
      </c>
      <c r="E7" s="134" t="e">
        <f t="shared" si="1"/>
        <v>#REF!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</row>
    <row r="8" spans="1:26" ht="12.75" customHeight="1">
      <c r="A8" s="135" t="s">
        <v>104</v>
      </c>
      <c r="B8" s="134" t="e">
        <f t="shared" si="2"/>
        <v>#REF!</v>
      </c>
      <c r="C8" s="134" t="e">
        <f t="shared" si="0"/>
        <v>#REF!</v>
      </c>
      <c r="D8" s="134" t="e">
        <f t="shared" si="3"/>
        <v>#REF!</v>
      </c>
      <c r="E8" s="134" t="e">
        <f t="shared" si="1"/>
        <v>#REF!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</row>
    <row r="9" spans="1:26" ht="12.75" customHeight="1">
      <c r="A9" s="135" t="s">
        <v>105</v>
      </c>
      <c r="B9" s="134" t="e">
        <f t="shared" si="2"/>
        <v>#REF!</v>
      </c>
      <c r="C9" s="134" t="e">
        <f t="shared" si="0"/>
        <v>#REF!</v>
      </c>
      <c r="D9" s="134" t="e">
        <f t="shared" si="3"/>
        <v>#REF!</v>
      </c>
      <c r="E9" s="134" t="e">
        <f t="shared" si="1"/>
        <v>#REF!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ht="12.75" customHeight="1">
      <c r="A10" s="135" t="s">
        <v>106</v>
      </c>
      <c r="B10" s="134" t="e">
        <f t="shared" si="2"/>
        <v>#REF!</v>
      </c>
      <c r="C10" s="134" t="e">
        <f t="shared" si="0"/>
        <v>#REF!</v>
      </c>
      <c r="D10" s="134" t="e">
        <f t="shared" si="3"/>
        <v>#REF!</v>
      </c>
      <c r="E10" s="134" t="e">
        <f t="shared" si="1"/>
        <v>#REF!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ht="12.75" customHeight="1">
      <c r="A11" s="135" t="s">
        <v>107</v>
      </c>
      <c r="B11" s="134" t="e">
        <f t="shared" si="2"/>
        <v>#REF!</v>
      </c>
      <c r="C11" s="134" t="e">
        <f t="shared" si="0"/>
        <v>#REF!</v>
      </c>
      <c r="D11" s="134" t="e">
        <f t="shared" si="3"/>
        <v>#REF!</v>
      </c>
      <c r="E11" s="134" t="e">
        <f t="shared" si="1"/>
        <v>#REF!</v>
      </c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12.75" customHeight="1">
      <c r="A12" s="135" t="s">
        <v>108</v>
      </c>
      <c r="B12" s="134" t="e">
        <f t="shared" si="2"/>
        <v>#REF!</v>
      </c>
      <c r="C12" s="134" t="e">
        <f t="shared" si="0"/>
        <v>#REF!</v>
      </c>
      <c r="D12" s="134" t="e">
        <f t="shared" si="3"/>
        <v>#REF!</v>
      </c>
      <c r="E12" s="134" t="e">
        <f t="shared" si="1"/>
        <v>#REF!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12.75" customHeight="1">
      <c r="A13" s="135" t="s">
        <v>109</v>
      </c>
      <c r="B13" s="134" t="e">
        <f t="shared" si="2"/>
        <v>#REF!</v>
      </c>
      <c r="C13" s="134" t="e">
        <f t="shared" si="0"/>
        <v>#REF!</v>
      </c>
      <c r="D13" s="134" t="e">
        <f t="shared" si="3"/>
        <v>#REF!</v>
      </c>
      <c r="E13" s="134" t="e">
        <f t="shared" si="1"/>
        <v>#REF!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12.75" customHeight="1">
      <c r="A14" s="135" t="s">
        <v>110</v>
      </c>
      <c r="B14" s="134" t="e">
        <f t="shared" si="2"/>
        <v>#REF!</v>
      </c>
      <c r="C14" s="134" t="e">
        <f t="shared" si="0"/>
        <v>#REF!</v>
      </c>
      <c r="D14" s="134" t="e">
        <f t="shared" si="3"/>
        <v>#REF!</v>
      </c>
      <c r="E14" s="134" t="e">
        <f t="shared" si="1"/>
        <v>#REF!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12.75" customHeight="1">
      <c r="A15" s="130"/>
      <c r="B15" s="134"/>
      <c r="C15" s="134"/>
      <c r="D15" s="134"/>
      <c r="E15" s="134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2.75" customHeight="1">
      <c r="A16" s="130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12.75" customHeight="1">
      <c r="A17" s="130"/>
      <c r="B17" s="136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12.75" customHeight="1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12.75" customHeight="1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12.75" customHeight="1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12.75" customHeight="1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ht="12.75" customHeight="1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12.75" customHeight="1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ht="12.75" customHeight="1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ht="12.75" customHeight="1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ht="12.75" customHeight="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12.75" customHeight="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12.75" customHeight="1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12.75" customHeight="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12.75" customHeight="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12.75" customHeight="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12.75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12.75" customHeight="1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12.75" customHeight="1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12.75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12.75" customHeight="1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ht="12.75" customHeight="1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ht="12.75" customHeight="1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2.75" customHeigh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12.75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12.75" customHeight="1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12.75" customHeight="1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12.75" customHeight="1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12.75" customHeight="1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12.75" customHeight="1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12.75" customHeight="1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12.75" customHeight="1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12.75" customHeight="1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12.75" customHeight="1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ht="12.75" customHeight="1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ht="12.75" customHeight="1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ht="12.75" customHeight="1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ht="12.75" customHeight="1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ht="12.75" customHeight="1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12.75" customHeight="1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12.75" customHeight="1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12.75" customHeight="1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12.75" customHeight="1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ht="12.75" customHeight="1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ht="12.75" customHeight="1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ht="12.75" customHeight="1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ht="12.75" customHeight="1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ht="12.75" customHeight="1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ht="12.75" customHeight="1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ht="12.75" customHeight="1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ht="12.75" customHeight="1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1:26" ht="12.75" customHeight="1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1:26" ht="12.75" customHeight="1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1:26" ht="12.75" customHeight="1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1:26" ht="12.75" customHeight="1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1:26" ht="12.75" customHeight="1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6" ht="12.75" customHeight="1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1:26" ht="12.75" customHeight="1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spans="1:26" ht="12.75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spans="1:26" ht="12.75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spans="1:26" ht="12.75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spans="1:26" ht="12.75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spans="1:26" ht="12.75" customHeight="1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spans="1:26" ht="12.75" customHeight="1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spans="1:26" ht="12.75" customHeight="1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ht="12.75" customHeight="1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spans="1:26" ht="12.75" customHeight="1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spans="1:26" ht="12.75" customHeight="1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spans="1:26" ht="12.75" customHeight="1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ht="12.75" customHeight="1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spans="1:26" ht="12.75" customHeight="1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spans="1:26" ht="12.75" customHeight="1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spans="1:26" ht="12.75" customHeight="1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spans="1:26" ht="12.75" customHeight="1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spans="1:26" ht="12.75" customHeight="1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spans="1:26" ht="12.75" customHeight="1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spans="1:26" ht="12.75" customHeight="1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spans="1:26" ht="12.75" customHeight="1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spans="1:26" ht="12.75" customHeight="1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spans="1:26" ht="12.75" customHeight="1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spans="1:26" ht="12.75" customHeight="1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spans="1:26" ht="12.75" customHeight="1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spans="1:26" ht="12.75" customHeight="1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spans="1:26" ht="12.75" customHeight="1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spans="1:26" ht="12.75" customHeight="1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 ht="12.75" customHeight="1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spans="1:26" ht="12.75" customHeight="1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spans="1:26" ht="12.75" customHeight="1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spans="1:26" ht="12.75" customHeight="1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spans="1:26" ht="12.75" customHeight="1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spans="1:26" ht="12.75" customHeight="1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spans="1:26" ht="12.75" customHeight="1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spans="1:26" ht="12.75" customHeight="1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spans="1:26" ht="12.75" customHeight="1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spans="1:26" ht="12.75" customHeight="1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spans="1:26" ht="12.75" customHeight="1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spans="1:26" ht="12.75" customHeight="1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spans="1:26" ht="12.75" customHeight="1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spans="1:26" ht="12.75" customHeight="1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spans="1:26" ht="12.75" customHeight="1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spans="1:26" ht="12.75" customHeight="1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spans="1:26" ht="12.75" customHeight="1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ht="12.75" customHeight="1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spans="1:26" ht="12.75" customHeigh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spans="1:26" ht="12.75" customHeight="1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spans="1:26" ht="12.75" customHeight="1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spans="1:26" ht="12.75" customHeight="1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spans="1:26" ht="12.75" customHeight="1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spans="1:26" ht="12.75" customHeight="1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spans="1:26" ht="12.75" customHeight="1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spans="1:26" ht="12.75" customHeigh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spans="1:26" ht="12.75" customHeight="1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spans="1:26" ht="12.75" customHeight="1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spans="1:26" ht="12.75" customHeight="1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spans="1:26" ht="12.75" customHeight="1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spans="1:26" ht="12.75" customHeight="1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spans="1:26" ht="12.75" customHeight="1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spans="1:26" ht="12.75" customHeight="1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spans="1:26" ht="12.75" customHeight="1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spans="1:26" ht="12.75" customHeight="1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spans="1:26" ht="12.75" customHeight="1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spans="1:26" ht="12.75" customHeight="1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spans="1:26" ht="12.75" customHeight="1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spans="1:26" ht="12.75" customHeight="1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spans="1:26" ht="12.75" customHeight="1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spans="1:26" ht="12.75" customHeight="1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spans="1:26" ht="12.75" customHeight="1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spans="1:26" ht="12.75" customHeight="1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spans="1:26" ht="12.75" customHeight="1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spans="1:26" ht="12.75" customHeight="1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spans="1:26" ht="12.75" customHeight="1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spans="1:26" ht="12.75" customHeight="1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ht="12.75" customHeight="1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ht="12.75" customHeight="1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ht="12.75" customHeight="1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ht="12.75" customHeight="1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ht="12.75" customHeight="1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ht="12.75" customHeight="1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ht="12.75" customHeight="1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ht="12.75" customHeight="1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ht="12.75" customHeight="1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spans="1:26" ht="12.75" customHeight="1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spans="1:26" ht="12.75" customHeight="1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spans="1:26" ht="12.75" customHeight="1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spans="1:26" ht="12.75" customHeight="1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spans="1:26" ht="12.75" customHeight="1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spans="1:26" ht="12.75" customHeight="1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spans="1:26" ht="12.75" customHeight="1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spans="1:26" ht="12.75" customHeight="1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spans="1:26" ht="12.75" customHeight="1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spans="1:26" ht="12.75" customHeight="1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spans="1:26" ht="12.75" customHeight="1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spans="1:26" ht="12.75" customHeight="1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spans="1:26" ht="12.75" customHeight="1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spans="1:26" ht="12.75" customHeight="1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spans="1:26" ht="12.75" customHeight="1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spans="1:26" ht="12.75" customHeight="1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spans="1:26" ht="12.75" customHeight="1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spans="1:26" ht="12.75" customHeight="1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spans="1:26" ht="12.75" customHeight="1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spans="1:26" ht="12.75" customHeight="1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spans="1:26" ht="12.75" customHeight="1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spans="1:26" ht="12.75" customHeight="1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spans="1:26" ht="12.75" customHeight="1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spans="1:26" ht="12.75" customHeight="1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spans="1:26" ht="12.75" customHeight="1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spans="1:26" ht="12.75" customHeight="1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spans="1:26" ht="12.75" customHeight="1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spans="1:26" ht="12.75" customHeight="1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spans="1:26" ht="12.75" customHeight="1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spans="1:26" ht="12.75" customHeight="1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spans="1:26" ht="12.75" customHeight="1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spans="1:26" ht="12.75" customHeight="1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spans="1:26" ht="12.75" customHeight="1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spans="1:26" ht="12.75" customHeight="1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spans="1:26" ht="12.75" customHeigh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spans="1:26" ht="12.75" customHeight="1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spans="1:26" ht="12.75" customHeight="1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spans="1:26" ht="12.75" customHeight="1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spans="1:26" ht="12.75" customHeight="1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spans="1:26" ht="12.75" customHeight="1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ht="12.75" customHeight="1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ht="12.75" customHeight="1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spans="1:26" ht="12.75" customHeight="1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spans="1:26" ht="12.75" customHeight="1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12.75" customHeight="1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12.75" customHeight="1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12.75" customHeight="1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12.75" customHeight="1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12.75" customHeight="1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12.75" customHeight="1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12.75" customHeight="1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spans="1:26" ht="12.75" customHeight="1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spans="1:26" ht="12.75" customHeight="1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spans="1:26" ht="12.75" customHeight="1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spans="1:26" ht="12.75" customHeight="1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spans="1:26" ht="12.75" customHeight="1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spans="1:26" ht="12.75" customHeight="1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spans="1:26" ht="12.75" customHeight="1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spans="1:26" ht="12.75" customHeight="1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spans="1:26" ht="12.75" customHeight="1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spans="1:26" ht="12.75" customHeight="1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spans="1:26" ht="12.75" customHeight="1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spans="1:26" ht="12.75" customHeight="1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spans="1:26" ht="12.75" customHeight="1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spans="1:26" ht="12.75" customHeight="1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spans="1:26" ht="12.75" customHeight="1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spans="1:26" ht="12.75" customHeight="1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spans="1:26" ht="12.75" customHeight="1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spans="1:26" ht="12.75" customHeight="1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spans="1:26" ht="12.75" customHeight="1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spans="1:26" ht="12.75" customHeight="1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spans="1:26" ht="12.75" customHeight="1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spans="1:26" ht="12.75" customHeight="1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spans="1:26" ht="12.75" customHeight="1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spans="1:26" ht="12.75" customHeight="1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spans="1:26" ht="12.75" customHeight="1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spans="1:26" ht="12.75" customHeight="1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spans="1:26" ht="12.75" customHeight="1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spans="1:26" ht="12.75" customHeight="1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spans="1:26" ht="12.75" customHeight="1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spans="1:26" ht="12.75" customHeight="1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spans="1:26" ht="12.75" customHeight="1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spans="1:26" ht="12.75" customHeight="1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spans="1:26" ht="12.75" customHeight="1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spans="1:26" ht="12.75" customHeight="1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spans="1:26" ht="12.75" customHeight="1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spans="1:26" ht="12.75" customHeight="1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spans="1:26" ht="12.75" customHeight="1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spans="1:26" ht="12.75" customHeight="1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spans="1:26" ht="12.75" customHeight="1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spans="1:26" ht="12.75" customHeight="1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spans="1:26" ht="12.75" customHeight="1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spans="1:26" ht="12.75" customHeight="1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spans="1:26" ht="12.75" customHeight="1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spans="1:26" ht="12.75" customHeight="1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spans="1:26" ht="12.75" customHeight="1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spans="1:26" ht="12.75" customHeight="1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spans="1:26" ht="12.75" customHeight="1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spans="1:26" ht="12.75" customHeight="1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spans="1:26" ht="12.75" customHeight="1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spans="1:26" ht="12.75" customHeight="1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spans="1:26" ht="12.75" customHeight="1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spans="1:26" ht="12.75" customHeight="1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spans="1:26" ht="12.75" customHeight="1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spans="1:26" ht="12.75" customHeight="1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spans="1:26" ht="12.75" customHeight="1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spans="1:26" ht="12.75" customHeight="1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spans="1:26" ht="12.75" customHeight="1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spans="1:26" ht="12.75" customHeight="1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spans="1:26" ht="12.75" customHeight="1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spans="1:26" ht="12.75" customHeight="1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spans="1:26" ht="12.75" customHeight="1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spans="1:26" ht="12.75" customHeight="1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spans="1:26" ht="12.75" customHeight="1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spans="1:26" ht="12.75" customHeight="1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spans="1:26" ht="12.75" customHeight="1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spans="1:26" ht="12.75" customHeight="1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spans="1:26" ht="12.75" customHeight="1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spans="1:26" ht="12.75" customHeight="1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spans="1:26" ht="12.75" customHeight="1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spans="1:26" ht="12.75" customHeight="1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spans="1:26" ht="12.75" customHeight="1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spans="1:26" ht="12.75" customHeight="1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spans="1:26" ht="12.75" customHeight="1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spans="1:26" ht="12.75" customHeight="1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spans="1:26" ht="12.75" customHeight="1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spans="1:26" ht="12.75" customHeight="1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spans="1:26" ht="12.75" customHeight="1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spans="1:26" ht="12.75" customHeight="1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spans="1:26" ht="12.75" customHeight="1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spans="1:26" ht="12.75" customHeight="1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spans="1:26" ht="12.75" customHeight="1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spans="1:26" ht="12.75" customHeight="1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spans="1:26" ht="12.75" customHeight="1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spans="1:26" ht="12.75" customHeight="1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spans="1:26" ht="12.75" customHeight="1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spans="1:26" ht="12.75" customHeight="1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spans="1:26" ht="12.75" customHeight="1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spans="1:26" ht="12.75" customHeight="1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spans="1:26" ht="12.75" customHeight="1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spans="1:26" ht="12.75" customHeight="1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spans="1:26" ht="12.75" customHeight="1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spans="1:26" ht="12.75" customHeight="1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spans="1:26" ht="12.75" customHeight="1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spans="1:26" ht="12.75" customHeight="1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spans="1:26" ht="12.75" customHeight="1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spans="1:26" ht="12.75" customHeight="1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spans="1:26" ht="12.75" customHeight="1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spans="1:26" ht="12.75" customHeight="1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spans="1:26" ht="12.75" customHeight="1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spans="1:26" ht="12.75" customHeight="1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spans="1:26" ht="12.75" customHeight="1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spans="1:26" ht="12.75" customHeight="1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spans="1:26" ht="12.75" customHeight="1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spans="1:26" ht="12.75" customHeight="1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spans="1:26" ht="12.75" customHeight="1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spans="1:26" ht="12.75" customHeight="1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spans="1:26" ht="12.75" customHeight="1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spans="1:26" ht="12.75" customHeight="1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spans="1:26" ht="12.75" customHeight="1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spans="1:26" ht="12.75" customHeight="1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spans="1:26" ht="12.75" customHeight="1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spans="1:26" ht="12.75" customHeight="1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spans="1:26" ht="12.75" customHeight="1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spans="1:26" ht="12.75" customHeight="1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spans="1:26" ht="12.75" customHeight="1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spans="1:26" ht="12.75" customHeight="1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spans="1:26" ht="12.75" customHeight="1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spans="1:26" ht="12.75" customHeight="1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spans="1:26" ht="12.75" customHeight="1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spans="1:26" ht="12.75" customHeight="1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spans="1:26" ht="12.75" customHeight="1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spans="1:26" ht="12.75" customHeight="1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spans="1:26" ht="12.75" customHeight="1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spans="1:26" ht="12.75" customHeight="1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spans="1:26" ht="12.75" customHeight="1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spans="1:26" ht="12.75" customHeight="1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spans="1:26" ht="12.75" customHeight="1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spans="1:26" ht="12.75" customHeight="1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spans="1:26" ht="12.75" customHeight="1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spans="1:26" ht="12.75" customHeight="1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spans="1:26" ht="12.75" customHeight="1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spans="1:26" ht="12.75" customHeight="1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spans="1:26" ht="12.75" customHeight="1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spans="1:26" ht="12.75" customHeight="1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spans="1:26" ht="12.75" customHeight="1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spans="1:26" ht="12.75" customHeight="1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spans="1:26" ht="12.75" customHeight="1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spans="1:26" ht="12.75" customHeight="1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spans="1:26" ht="12.75" customHeight="1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spans="1:26" ht="12.75" customHeight="1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spans="1:26" ht="12.75" customHeight="1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spans="1:26" ht="12.75" customHeight="1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spans="1:26" ht="12.75" customHeight="1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spans="1:26" ht="12.75" customHeight="1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spans="1:26" ht="12.75" customHeight="1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spans="1:26" ht="12.75" customHeight="1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spans="1:26" ht="12.75" customHeight="1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spans="1:26" ht="12.75" customHeight="1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spans="1:26" ht="12.75" customHeight="1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spans="1:26" ht="12.75" customHeight="1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spans="1:26" ht="12.75" customHeight="1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spans="1:26" ht="12.75" customHeight="1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spans="1:26" ht="12.75" customHeight="1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spans="1:26" ht="12.75" customHeight="1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spans="1:26" ht="12.75" customHeight="1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spans="1:26" ht="12.75" customHeight="1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spans="1:26" ht="12.75" customHeight="1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spans="1:26" ht="12.75" customHeight="1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spans="1:26" ht="12.75" customHeight="1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spans="1:26" ht="12.75" customHeight="1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spans="1:26" ht="12.75" customHeight="1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spans="1:26" ht="12.75" customHeight="1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spans="1:26" ht="12.75" customHeight="1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spans="1:26" ht="12.75" customHeight="1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spans="1:26" ht="12.75" customHeight="1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spans="1:26" ht="12.75" customHeight="1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spans="1:26" ht="12.75" customHeight="1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spans="1:26" ht="12.75" customHeight="1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spans="1:26" ht="12.75" customHeight="1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spans="1:26" ht="12.75" customHeight="1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spans="1:26" ht="12.75" customHeight="1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spans="1:26" ht="12.75" customHeight="1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spans="1:26" ht="12.75" customHeight="1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spans="1:26" ht="12.75" customHeight="1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spans="1:26" ht="12.75" customHeight="1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spans="1:26" ht="12.75" customHeight="1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spans="1:26" ht="12.75" customHeight="1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spans="1:26" ht="12.75" customHeight="1">
      <c r="A385" s="130"/>
      <c r="B385" s="130"/>
      <c r="C385" s="130"/>
      <c r="D385" s="13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spans="1:26" ht="12.75" customHeight="1">
      <c r="A386" s="130"/>
      <c r="B386" s="130"/>
      <c r="C386" s="130"/>
      <c r="D386" s="13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spans="1:26" ht="12.75" customHeight="1">
      <c r="A387" s="130"/>
      <c r="B387" s="130"/>
      <c r="C387" s="130"/>
      <c r="D387" s="13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spans="1:26" ht="12.75" customHeight="1">
      <c r="A388" s="130"/>
      <c r="B388" s="130"/>
      <c r="C388" s="130"/>
      <c r="D388" s="13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spans="1:26" ht="12.75" customHeight="1">
      <c r="A389" s="130"/>
      <c r="B389" s="130"/>
      <c r="C389" s="130"/>
      <c r="D389" s="13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spans="1:26" ht="12.75" customHeight="1">
      <c r="A390" s="130"/>
      <c r="B390" s="130"/>
      <c r="C390" s="130"/>
      <c r="D390" s="13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spans="1:26" ht="12.75" customHeight="1">
      <c r="A391" s="130"/>
      <c r="B391" s="130"/>
      <c r="C391" s="130"/>
      <c r="D391" s="13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spans="1:26" ht="12.75" customHeight="1">
      <c r="A392" s="130"/>
      <c r="B392" s="130"/>
      <c r="C392" s="130"/>
      <c r="D392" s="13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spans="1:26" ht="12.75" customHeight="1">
      <c r="A393" s="130"/>
      <c r="B393" s="130"/>
      <c r="C393" s="130"/>
      <c r="D393" s="13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spans="1:26" ht="12.75" customHeight="1">
      <c r="A394" s="130"/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spans="1:26" ht="12.75" customHeight="1">
      <c r="A395" s="130"/>
      <c r="B395" s="130"/>
      <c r="C395" s="130"/>
      <c r="D395" s="13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spans="1:26" ht="12.75" customHeight="1">
      <c r="A396" s="130"/>
      <c r="B396" s="130"/>
      <c r="C396" s="130"/>
      <c r="D396" s="13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spans="1:26" ht="12.75" customHeight="1">
      <c r="A397" s="130"/>
      <c r="B397" s="130"/>
      <c r="C397" s="130"/>
      <c r="D397" s="13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spans="1:26" ht="12.75" customHeight="1">
      <c r="A398" s="130"/>
      <c r="B398" s="130"/>
      <c r="C398" s="130"/>
      <c r="D398" s="13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spans="1:26" ht="12.75" customHeight="1">
      <c r="A399" s="130"/>
      <c r="B399" s="130"/>
      <c r="C399" s="130"/>
      <c r="D399" s="13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spans="1:26" ht="12.75" customHeight="1">
      <c r="A400" s="130"/>
      <c r="B400" s="130"/>
      <c r="C400" s="130"/>
      <c r="D400" s="13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spans="1:26" ht="12.75" customHeight="1">
      <c r="A401" s="130"/>
      <c r="B401" s="130"/>
      <c r="C401" s="130"/>
      <c r="D401" s="13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spans="1:26" ht="12.75" customHeight="1">
      <c r="A402" s="130"/>
      <c r="B402" s="130"/>
      <c r="C402" s="130"/>
      <c r="D402" s="13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spans="1:26" ht="12.75" customHeight="1">
      <c r="A403" s="130"/>
      <c r="B403" s="130"/>
      <c r="C403" s="130"/>
      <c r="D403" s="13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spans="1:26" ht="12.75" customHeight="1">
      <c r="A404" s="130"/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spans="1:26" ht="12.75" customHeight="1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spans="1:26" ht="12.75" customHeight="1">
      <c r="A406" s="130"/>
      <c r="B406" s="130"/>
      <c r="C406" s="130"/>
      <c r="D406" s="13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spans="1:26" ht="12.75" customHeight="1">
      <c r="A407" s="130"/>
      <c r="B407" s="130"/>
      <c r="C407" s="130"/>
      <c r="D407" s="13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spans="1:26" ht="12.75" customHeight="1">
      <c r="A408" s="130"/>
      <c r="B408" s="130"/>
      <c r="C408" s="130"/>
      <c r="D408" s="13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spans="1:26" ht="12.75" customHeight="1">
      <c r="A409" s="130"/>
      <c r="B409" s="130"/>
      <c r="C409" s="130"/>
      <c r="D409" s="13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spans="1:26" ht="12.75" customHeight="1">
      <c r="A410" s="130"/>
      <c r="B410" s="130"/>
      <c r="C410" s="130"/>
      <c r="D410" s="13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spans="1:26" ht="12.75" customHeight="1">
      <c r="A411" s="130"/>
      <c r="B411" s="130"/>
      <c r="C411" s="130"/>
      <c r="D411" s="13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spans="1:26" ht="12.75" customHeight="1">
      <c r="A412" s="130"/>
      <c r="B412" s="130"/>
      <c r="C412" s="130"/>
      <c r="D412" s="13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spans="1:26" ht="12.75" customHeight="1">
      <c r="A413" s="130"/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spans="1:26" ht="12.75" customHeight="1">
      <c r="A414" s="130"/>
      <c r="B414" s="130"/>
      <c r="C414" s="130"/>
      <c r="D414" s="13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spans="1:26" ht="12.75" customHeight="1">
      <c r="A415" s="130"/>
      <c r="B415" s="130"/>
      <c r="C415" s="130"/>
      <c r="D415" s="13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spans="1:26" ht="12.75" customHeight="1">
      <c r="A416" s="130"/>
      <c r="B416" s="130"/>
      <c r="C416" s="130"/>
      <c r="D416" s="13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spans="1:26" ht="12.75" customHeight="1">
      <c r="A417" s="130"/>
      <c r="B417" s="130"/>
      <c r="C417" s="130"/>
      <c r="D417" s="13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spans="1:26" ht="12.75" customHeight="1">
      <c r="A418" s="130"/>
      <c r="B418" s="130"/>
      <c r="C418" s="130"/>
      <c r="D418" s="13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spans="1:26" ht="12.75" customHeight="1">
      <c r="A419" s="130"/>
      <c r="B419" s="130"/>
      <c r="C419" s="130"/>
      <c r="D419" s="13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spans="1:26" ht="12.75" customHeight="1">
      <c r="A420" s="130"/>
      <c r="B420" s="130"/>
      <c r="C420" s="130"/>
      <c r="D420" s="13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spans="1:26" ht="12.75" customHeight="1">
      <c r="A421" s="130"/>
      <c r="B421" s="130"/>
      <c r="C421" s="130"/>
      <c r="D421" s="13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spans="1:26" ht="12.75" customHeight="1">
      <c r="A422" s="130"/>
      <c r="B422" s="130"/>
      <c r="C422" s="130"/>
      <c r="D422" s="13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spans="1:26" ht="12.75" customHeight="1">
      <c r="A423" s="130"/>
      <c r="B423" s="130"/>
      <c r="C423" s="130"/>
      <c r="D423" s="13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spans="1:26" ht="12.75" customHeight="1">
      <c r="A424" s="130"/>
      <c r="B424" s="130"/>
      <c r="C424" s="130"/>
      <c r="D424" s="13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spans="1:26" ht="12.75" customHeight="1">
      <c r="A425" s="130"/>
      <c r="B425" s="130"/>
      <c r="C425" s="130"/>
      <c r="D425" s="13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spans="1:26" ht="12.75" customHeight="1">
      <c r="A426" s="130"/>
      <c r="B426" s="130"/>
      <c r="C426" s="130"/>
      <c r="D426" s="13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spans="1:26" ht="12.75" customHeight="1">
      <c r="A427" s="130"/>
      <c r="B427" s="130"/>
      <c r="C427" s="130"/>
      <c r="D427" s="13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spans="1:26" ht="12.75" customHeight="1">
      <c r="A428" s="130"/>
      <c r="B428" s="130"/>
      <c r="C428" s="130"/>
      <c r="D428" s="13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spans="1:26" ht="12.75" customHeight="1">
      <c r="A429" s="130"/>
      <c r="B429" s="130"/>
      <c r="C429" s="130"/>
      <c r="D429" s="13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spans="1:26" ht="12.75" customHeight="1">
      <c r="A430" s="130"/>
      <c r="B430" s="130"/>
      <c r="C430" s="130"/>
      <c r="D430" s="13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spans="1:26" ht="12.75" customHeight="1">
      <c r="A431" s="130"/>
      <c r="B431" s="130"/>
      <c r="C431" s="130"/>
      <c r="D431" s="13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spans="1:26" ht="12.75" customHeight="1">
      <c r="A432" s="130"/>
      <c r="B432" s="130"/>
      <c r="C432" s="130"/>
      <c r="D432" s="13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spans="1:26" ht="12.75" customHeight="1">
      <c r="A433" s="130"/>
      <c r="B433" s="130"/>
      <c r="C433" s="130"/>
      <c r="D433" s="13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spans="1:26" ht="12.75" customHeight="1">
      <c r="A434" s="130"/>
      <c r="B434" s="130"/>
      <c r="C434" s="130"/>
      <c r="D434" s="13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spans="1:26" ht="12.75" customHeight="1">
      <c r="A435" s="130"/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spans="1:26" ht="12.75" customHeight="1">
      <c r="A436" s="130"/>
      <c r="B436" s="130"/>
      <c r="C436" s="130"/>
      <c r="D436" s="13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spans="1:26" ht="12.75" customHeight="1">
      <c r="A437" s="130"/>
      <c r="B437" s="130"/>
      <c r="C437" s="130"/>
      <c r="D437" s="13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spans="1:26" ht="12.75" customHeight="1">
      <c r="A438" s="130"/>
      <c r="B438" s="130"/>
      <c r="C438" s="130"/>
      <c r="D438" s="13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spans="1:26" ht="12.75" customHeight="1">
      <c r="A439" s="130"/>
      <c r="B439" s="130"/>
      <c r="C439" s="130"/>
      <c r="D439" s="13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spans="1:26" ht="12.75" customHeight="1">
      <c r="A440" s="130"/>
      <c r="B440" s="130"/>
      <c r="C440" s="130"/>
      <c r="D440" s="13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spans="1:26" ht="12.75" customHeight="1">
      <c r="A441" s="130"/>
      <c r="B441" s="130"/>
      <c r="C441" s="130"/>
      <c r="D441" s="13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spans="1:26" ht="12.75" customHeight="1">
      <c r="A442" s="130"/>
      <c r="B442" s="130"/>
      <c r="C442" s="130"/>
      <c r="D442" s="13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spans="1:26" ht="12.75" customHeight="1">
      <c r="A443" s="130"/>
      <c r="B443" s="130"/>
      <c r="C443" s="130"/>
      <c r="D443" s="13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spans="1:26" ht="12.75" customHeight="1">
      <c r="A444" s="130"/>
      <c r="B444" s="130"/>
      <c r="C444" s="130"/>
      <c r="D444" s="13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spans="1:26" ht="12.75" customHeight="1">
      <c r="A445" s="130"/>
      <c r="B445" s="130"/>
      <c r="C445" s="130"/>
      <c r="D445" s="13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spans="1:26" ht="12.75" customHeight="1">
      <c r="A446" s="130"/>
      <c r="B446" s="130"/>
      <c r="C446" s="130"/>
      <c r="D446" s="13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spans="1:26" ht="12.75" customHeight="1">
      <c r="A447" s="130"/>
      <c r="B447" s="130"/>
      <c r="C447" s="130"/>
      <c r="D447" s="13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spans="1:26" ht="12.75" customHeight="1">
      <c r="A448" s="130"/>
      <c r="B448" s="130"/>
      <c r="C448" s="130"/>
      <c r="D448" s="13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spans="1:26" ht="12.75" customHeight="1">
      <c r="A449" s="130"/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spans="1:26" ht="12.75" customHeight="1">
      <c r="A450" s="130"/>
      <c r="B450" s="130"/>
      <c r="C450" s="130"/>
      <c r="D450" s="13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spans="1:26" ht="12.75" customHeight="1">
      <c r="A451" s="130"/>
      <c r="B451" s="130"/>
      <c r="C451" s="130"/>
      <c r="D451" s="13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spans="1:26" ht="12.75" customHeight="1">
      <c r="A452" s="130"/>
      <c r="B452" s="130"/>
      <c r="C452" s="130"/>
      <c r="D452" s="13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spans="1:26" ht="12.75" customHeight="1">
      <c r="A453" s="130"/>
      <c r="B453" s="130"/>
      <c r="C453" s="130"/>
      <c r="D453" s="13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spans="1:26" ht="12.75" customHeight="1">
      <c r="A454" s="130"/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spans="1:26" ht="12.75" customHeight="1">
      <c r="A455" s="130"/>
      <c r="B455" s="130"/>
      <c r="C455" s="130"/>
      <c r="D455" s="13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spans="1:26" ht="12.75" customHeight="1">
      <c r="A456" s="130"/>
      <c r="B456" s="130"/>
      <c r="C456" s="130"/>
      <c r="D456" s="13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spans="1:26" ht="12.75" customHeight="1">
      <c r="A457" s="130"/>
      <c r="B457" s="130"/>
      <c r="C457" s="130"/>
      <c r="D457" s="13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spans="1:26" ht="12.75" customHeight="1">
      <c r="A458" s="130"/>
      <c r="B458" s="130"/>
      <c r="C458" s="130"/>
      <c r="D458" s="13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spans="1:26" ht="12.75" customHeight="1">
      <c r="A459" s="130"/>
      <c r="B459" s="130"/>
      <c r="C459" s="130"/>
      <c r="D459" s="13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spans="1:26" ht="12.75" customHeight="1">
      <c r="A460" s="130"/>
      <c r="B460" s="130"/>
      <c r="C460" s="130"/>
      <c r="D460" s="13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spans="1:26" ht="12.75" customHeight="1">
      <c r="A461" s="130"/>
      <c r="B461" s="130"/>
      <c r="C461" s="130"/>
      <c r="D461" s="13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spans="1:26" ht="12.75" customHeight="1">
      <c r="A462" s="130"/>
      <c r="B462" s="130"/>
      <c r="C462" s="130"/>
      <c r="D462" s="13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spans="1:26" ht="12.75" customHeight="1">
      <c r="A463" s="130"/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spans="1:26" ht="12.75" customHeight="1">
      <c r="A464" s="130"/>
      <c r="B464" s="130"/>
      <c r="C464" s="130"/>
      <c r="D464" s="13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spans="1:26" ht="12.75" customHeight="1">
      <c r="A465" s="130"/>
      <c r="B465" s="130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spans="1:26" ht="12.75" customHeight="1">
      <c r="A466" s="130"/>
      <c r="B466" s="130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spans="1:26" ht="12.75" customHeight="1">
      <c r="A467" s="130"/>
      <c r="B467" s="130"/>
      <c r="C467" s="130"/>
      <c r="D467" s="13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spans="1:26" ht="12.75" customHeight="1">
      <c r="A468" s="130"/>
      <c r="B468" s="130"/>
      <c r="C468" s="130"/>
      <c r="D468" s="13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spans="1:26" ht="12.75" customHeight="1">
      <c r="A469" s="130"/>
      <c r="B469" s="130"/>
      <c r="C469" s="130"/>
      <c r="D469" s="13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spans="1:26" ht="12.75" customHeight="1">
      <c r="A470" s="130"/>
      <c r="B470" s="130"/>
      <c r="C470" s="130"/>
      <c r="D470" s="13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spans="1:26" ht="12.75" customHeight="1">
      <c r="A471" s="130"/>
      <c r="B471" s="130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spans="1:26" ht="12.75" customHeight="1">
      <c r="A472" s="130"/>
      <c r="B472" s="130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spans="1:26" ht="12.75" customHeight="1">
      <c r="A473" s="130"/>
      <c r="B473" s="130"/>
      <c r="C473" s="130"/>
      <c r="D473" s="13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spans="1:26" ht="12.75" customHeight="1">
      <c r="A474" s="130"/>
      <c r="B474" s="130"/>
      <c r="C474" s="130"/>
      <c r="D474" s="13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spans="1:26" ht="12.75" customHeight="1">
      <c r="A475" s="130"/>
      <c r="B475" s="130"/>
      <c r="C475" s="130"/>
      <c r="D475" s="13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spans="1:26" ht="12.75" customHeight="1">
      <c r="A476" s="130"/>
      <c r="B476" s="130"/>
      <c r="C476" s="130"/>
      <c r="D476" s="13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spans="1:26" ht="12.75" customHeight="1">
      <c r="A477" s="130"/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spans="1:26" ht="12.75" customHeight="1">
      <c r="A478" s="130"/>
      <c r="B478" s="130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spans="1:26" ht="12.75" customHeight="1">
      <c r="A479" s="130"/>
      <c r="B479" s="130"/>
      <c r="C479" s="130"/>
      <c r="D479" s="13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spans="1:26" ht="12.75" customHeight="1">
      <c r="A480" s="130"/>
      <c r="B480" s="130"/>
      <c r="C480" s="130"/>
      <c r="D480" s="13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spans="1:26" ht="12.75" customHeight="1">
      <c r="A481" s="130"/>
      <c r="B481" s="130"/>
      <c r="C481" s="130"/>
      <c r="D481" s="13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spans="1:26" ht="12.75" customHeight="1">
      <c r="A482" s="130"/>
      <c r="B482" s="130"/>
      <c r="C482" s="130"/>
      <c r="D482" s="13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spans="1:26" ht="12.75" customHeight="1">
      <c r="A483" s="130"/>
      <c r="B483" s="130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spans="1:26" ht="12.75" customHeight="1">
      <c r="A484" s="130"/>
      <c r="B484" s="130"/>
      <c r="C484" s="130"/>
      <c r="D484" s="13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spans="1:26" ht="12.75" customHeight="1">
      <c r="A485" s="130"/>
      <c r="B485" s="130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spans="1:26" ht="12.75" customHeight="1">
      <c r="A486" s="130"/>
      <c r="B486" s="130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spans="1:26" ht="12.75" customHeight="1">
      <c r="A487" s="130"/>
      <c r="B487" s="130"/>
      <c r="C487" s="130"/>
      <c r="D487" s="13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spans="1:26" ht="12.75" customHeight="1">
      <c r="A488" s="130"/>
      <c r="B488" s="130"/>
      <c r="C488" s="130"/>
      <c r="D488" s="13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spans="1:26" ht="12.75" customHeight="1">
      <c r="A489" s="130"/>
      <c r="B489" s="130"/>
      <c r="C489" s="130"/>
      <c r="D489" s="13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spans="1:26" ht="12.75" customHeight="1">
      <c r="A490" s="130"/>
      <c r="B490" s="130"/>
      <c r="C490" s="130"/>
      <c r="D490" s="13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spans="1:26" ht="12.75" customHeight="1">
      <c r="A491" s="130"/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spans="1:26" ht="12.75" customHeight="1">
      <c r="A492" s="130"/>
      <c r="B492" s="130"/>
      <c r="C492" s="130"/>
      <c r="D492" s="13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spans="1:26" ht="12.75" customHeight="1">
      <c r="A493" s="130"/>
      <c r="B493" s="130"/>
      <c r="C493" s="130"/>
      <c r="D493" s="13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spans="1:26" ht="12.75" customHeight="1">
      <c r="A494" s="130"/>
      <c r="B494" s="130"/>
      <c r="C494" s="130"/>
      <c r="D494" s="13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spans="1:26" ht="12.75" customHeight="1">
      <c r="A495" s="130"/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spans="1:26" ht="12.75" customHeight="1">
      <c r="A496" s="130"/>
      <c r="B496" s="130"/>
      <c r="C496" s="130"/>
      <c r="D496" s="13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spans="1:26" ht="12.75" customHeight="1">
      <c r="A497" s="130"/>
      <c r="B497" s="130"/>
      <c r="C497" s="130"/>
      <c r="D497" s="13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spans="1:26" ht="12.75" customHeight="1">
      <c r="A498" s="130"/>
      <c r="B498" s="130"/>
      <c r="C498" s="130"/>
      <c r="D498" s="13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spans="1:26" ht="12.75" customHeight="1">
      <c r="A499" s="130"/>
      <c r="B499" s="130"/>
      <c r="C499" s="130"/>
      <c r="D499" s="13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spans="1:26" ht="12.75" customHeight="1">
      <c r="A500" s="130"/>
      <c r="B500" s="130"/>
      <c r="C500" s="130"/>
      <c r="D500" s="13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spans="1:26" ht="12.75" customHeight="1">
      <c r="A501" s="130"/>
      <c r="B501" s="130"/>
      <c r="C501" s="130"/>
      <c r="D501" s="13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spans="1:26" ht="12.75" customHeight="1">
      <c r="A502" s="130"/>
      <c r="B502" s="130"/>
      <c r="C502" s="130"/>
      <c r="D502" s="13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spans="1:26" ht="12.75" customHeight="1">
      <c r="A503" s="130"/>
      <c r="B503" s="130"/>
      <c r="C503" s="130"/>
      <c r="D503" s="13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spans="1:26" ht="12.75" customHeight="1">
      <c r="A504" s="130"/>
      <c r="B504" s="130"/>
      <c r="C504" s="130"/>
      <c r="D504" s="13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spans="1:26" ht="12.75" customHeight="1">
      <c r="A505" s="130"/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spans="1:26" ht="12.75" customHeight="1">
      <c r="A506" s="130"/>
      <c r="B506" s="130"/>
      <c r="C506" s="130"/>
      <c r="D506" s="13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spans="1:26" ht="12.75" customHeight="1">
      <c r="A507" s="130"/>
      <c r="B507" s="130"/>
      <c r="C507" s="130"/>
      <c r="D507" s="13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spans="1:26" ht="12.75" customHeight="1">
      <c r="A508" s="130"/>
      <c r="B508" s="130"/>
      <c r="C508" s="130"/>
      <c r="D508" s="13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spans="1:26" ht="12.75" customHeight="1">
      <c r="A509" s="130"/>
      <c r="B509" s="130"/>
      <c r="C509" s="130"/>
      <c r="D509" s="13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spans="1:26" ht="12.75" customHeight="1">
      <c r="A510" s="130"/>
      <c r="B510" s="130"/>
      <c r="C510" s="130"/>
      <c r="D510" s="13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spans="1:26" ht="12.75" customHeight="1">
      <c r="A511" s="130"/>
      <c r="B511" s="130"/>
      <c r="C511" s="130"/>
      <c r="D511" s="13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spans="1:26" ht="12.75" customHeight="1">
      <c r="A512" s="130"/>
      <c r="B512" s="130"/>
      <c r="C512" s="130"/>
      <c r="D512" s="13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spans="1:26" ht="12.75" customHeight="1">
      <c r="A513" s="130"/>
      <c r="B513" s="130"/>
      <c r="C513" s="130"/>
      <c r="D513" s="13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spans="1:26" ht="12.75" customHeight="1">
      <c r="A514" s="130"/>
      <c r="B514" s="130"/>
      <c r="C514" s="130"/>
      <c r="D514" s="13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spans="1:26" ht="12.75" customHeight="1">
      <c r="A515" s="130"/>
      <c r="B515" s="130"/>
      <c r="C515" s="130"/>
      <c r="D515" s="13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spans="1:26" ht="12.75" customHeight="1">
      <c r="A516" s="130"/>
      <c r="B516" s="130"/>
      <c r="C516" s="130"/>
      <c r="D516" s="13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spans="1:26" ht="12.75" customHeight="1">
      <c r="A517" s="130"/>
      <c r="B517" s="130"/>
      <c r="C517" s="130"/>
      <c r="D517" s="13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spans="1:26" ht="12.75" customHeight="1">
      <c r="A518" s="130"/>
      <c r="B518" s="130"/>
      <c r="C518" s="130"/>
      <c r="D518" s="13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spans="1:26" ht="12.75" customHeight="1">
      <c r="A519" s="130"/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spans="1:26" ht="12.75" customHeight="1">
      <c r="A520" s="130"/>
      <c r="B520" s="130"/>
      <c r="C520" s="130"/>
      <c r="D520" s="13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spans="1:26" ht="12.75" customHeight="1">
      <c r="A521" s="130"/>
      <c r="B521" s="130"/>
      <c r="C521" s="130"/>
      <c r="D521" s="13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spans="1:26" ht="12.75" customHeight="1">
      <c r="A522" s="130"/>
      <c r="B522" s="130"/>
      <c r="C522" s="130"/>
      <c r="D522" s="13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spans="1:26" ht="12.75" customHeight="1">
      <c r="A523" s="130"/>
      <c r="B523" s="130"/>
      <c r="C523" s="130"/>
      <c r="D523" s="13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spans="1:26" ht="12.75" customHeight="1">
      <c r="A524" s="130"/>
      <c r="B524" s="130"/>
      <c r="C524" s="130"/>
      <c r="D524" s="13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spans="1:26" ht="12.75" customHeight="1">
      <c r="A525" s="130"/>
      <c r="B525" s="130"/>
      <c r="C525" s="130"/>
      <c r="D525" s="13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spans="1:26" ht="12.75" customHeight="1">
      <c r="A526" s="130"/>
      <c r="B526" s="130"/>
      <c r="C526" s="130"/>
      <c r="D526" s="13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spans="1:26" ht="12.75" customHeight="1">
      <c r="A527" s="130"/>
      <c r="B527" s="130"/>
      <c r="C527" s="130"/>
      <c r="D527" s="13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ht="12.75" customHeight="1">
      <c r="A528" s="130"/>
      <c r="B528" s="130"/>
      <c r="C528" s="130"/>
      <c r="D528" s="13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ht="12.75" customHeight="1">
      <c r="A529" s="130"/>
      <c r="B529" s="130"/>
      <c r="C529" s="130"/>
      <c r="D529" s="13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spans="1:26" ht="12.75" customHeight="1">
      <c r="A530" s="130"/>
      <c r="B530" s="130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spans="1:26" ht="12.75" customHeight="1">
      <c r="A531" s="130"/>
      <c r="B531" s="130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spans="1:26" ht="12.75" customHeigh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spans="1:26" ht="12.75" customHeight="1">
      <c r="A533" s="130"/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spans="1:26" ht="12.75" customHeight="1">
      <c r="A534" s="130"/>
      <c r="B534" s="130"/>
      <c r="C534" s="130"/>
      <c r="D534" s="13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spans="1:26" ht="12.75" customHeight="1">
      <c r="A535" s="130"/>
      <c r="B535" s="130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spans="1:26" ht="12.75" customHeight="1">
      <c r="A536" s="130"/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spans="1:26" ht="12.75" customHeight="1">
      <c r="A537" s="130"/>
      <c r="B537" s="130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spans="1:26" ht="12.75" customHeight="1">
      <c r="A538" s="130"/>
      <c r="B538" s="130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spans="1:26" ht="12.75" customHeight="1">
      <c r="A539" s="130"/>
      <c r="B539" s="130"/>
      <c r="C539" s="130"/>
      <c r="D539" s="13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spans="1:26" ht="12.75" customHeight="1">
      <c r="A540" s="130"/>
      <c r="B540" s="130"/>
      <c r="C540" s="130"/>
      <c r="D540" s="13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spans="1:26" ht="12.75" customHeight="1">
      <c r="A541" s="130"/>
      <c r="B541" s="130"/>
      <c r="C541" s="130"/>
      <c r="D541" s="13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spans="1:26" ht="12.75" customHeight="1">
      <c r="A542" s="130"/>
      <c r="B542" s="130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spans="1:26" ht="12.75" customHeight="1">
      <c r="A543" s="130"/>
      <c r="B543" s="130"/>
      <c r="C543" s="130"/>
      <c r="D543" s="13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spans="1:26" ht="12.75" customHeight="1">
      <c r="A544" s="130"/>
      <c r="B544" s="130"/>
      <c r="C544" s="130"/>
      <c r="D544" s="13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spans="1:26" ht="12.75" customHeight="1">
      <c r="A545" s="130"/>
      <c r="B545" s="130"/>
      <c r="C545" s="130"/>
      <c r="D545" s="13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spans="1:26" ht="12.75" customHeight="1">
      <c r="A546" s="130"/>
      <c r="B546" s="130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spans="1:26" ht="12.75" customHeight="1">
      <c r="A547" s="130"/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spans="1:26" ht="12.75" customHeight="1">
      <c r="A548" s="130"/>
      <c r="B548" s="130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spans="1:26" ht="12.75" customHeight="1">
      <c r="A549" s="130"/>
      <c r="B549" s="130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spans="1:26" ht="12.75" customHeight="1">
      <c r="A550" s="130"/>
      <c r="B550" s="130"/>
      <c r="C550" s="130"/>
      <c r="D550" s="13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spans="1:26" ht="12.75" customHeight="1">
      <c r="A551" s="130"/>
      <c r="B551" s="130"/>
      <c r="C551" s="130"/>
      <c r="D551" s="13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spans="1:26" ht="12.75" customHeight="1">
      <c r="A552" s="130"/>
      <c r="B552" s="130"/>
      <c r="C552" s="130"/>
      <c r="D552" s="13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spans="1:26" ht="12.75" customHeight="1">
      <c r="A553" s="130"/>
      <c r="B553" s="130"/>
      <c r="C553" s="130"/>
      <c r="D553" s="13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spans="1:26" ht="12.75" customHeight="1">
      <c r="A554" s="130"/>
      <c r="B554" s="130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spans="1:26" ht="12.75" customHeight="1">
      <c r="A555" s="130"/>
      <c r="B555" s="130"/>
      <c r="C555" s="130"/>
      <c r="D555" s="13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spans="1:26" ht="12.75" customHeight="1">
      <c r="A556" s="130"/>
      <c r="B556" s="130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spans="1:26" ht="12.75" customHeight="1">
      <c r="A557" s="130"/>
      <c r="B557" s="130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spans="1:26" ht="12.75" customHeight="1">
      <c r="A558" s="130"/>
      <c r="B558" s="130"/>
      <c r="C558" s="130"/>
      <c r="D558" s="13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spans="1:26" ht="12.75" customHeight="1">
      <c r="A559" s="130"/>
      <c r="B559" s="130"/>
      <c r="C559" s="130"/>
      <c r="D559" s="13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spans="1:26" ht="12.75" customHeight="1">
      <c r="A560" s="130"/>
      <c r="B560" s="130"/>
      <c r="C560" s="130"/>
      <c r="D560" s="13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spans="1:26" ht="12.75" customHeight="1">
      <c r="A561" s="130"/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spans="1:26" ht="12.75" customHeight="1">
      <c r="A562" s="130"/>
      <c r="B562" s="130"/>
      <c r="C562" s="130"/>
      <c r="D562" s="13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spans="1:26" ht="12.75" customHeight="1">
      <c r="A563" s="130"/>
      <c r="B563" s="130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spans="1:26" ht="12.75" customHeight="1">
      <c r="A564" s="130"/>
      <c r="B564" s="130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spans="1:26" ht="12.75" customHeight="1">
      <c r="A565" s="130"/>
      <c r="B565" s="130"/>
      <c r="C565" s="130"/>
      <c r="D565" s="13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spans="1:26" ht="12.75" customHeight="1">
      <c r="A566" s="130"/>
      <c r="B566" s="130"/>
      <c r="C566" s="130"/>
      <c r="D566" s="13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spans="1:26" ht="12.75" customHeight="1">
      <c r="A567" s="130"/>
      <c r="B567" s="130"/>
      <c r="C567" s="130"/>
      <c r="D567" s="13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spans="1:26" ht="12.75" customHeight="1">
      <c r="A568" s="130"/>
      <c r="B568" s="130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spans="1:26" ht="12.75" customHeight="1">
      <c r="A569" s="130"/>
      <c r="B569" s="130"/>
      <c r="C569" s="130"/>
      <c r="D569" s="13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spans="1:26" ht="12.75" customHeight="1">
      <c r="A570" s="130"/>
      <c r="B570" s="130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spans="1:26" ht="12.75" customHeight="1">
      <c r="A571" s="130"/>
      <c r="B571" s="130"/>
      <c r="C571" s="130"/>
      <c r="D571" s="13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spans="1:26" ht="12.75" customHeight="1">
      <c r="A572" s="130"/>
      <c r="B572" s="130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spans="1:26" ht="12.75" customHeight="1">
      <c r="A573" s="130"/>
      <c r="B573" s="130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spans="1:26" ht="12.75" customHeight="1">
      <c r="A574" s="130"/>
      <c r="B574" s="130"/>
      <c r="C574" s="130"/>
      <c r="D574" s="13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spans="1:26" ht="12.75" customHeight="1">
      <c r="A575" s="130"/>
      <c r="B575" s="130"/>
      <c r="C575" s="130"/>
      <c r="D575" s="13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spans="1:26" ht="12.75" customHeight="1">
      <c r="A576" s="130"/>
      <c r="B576" s="130"/>
      <c r="C576" s="130"/>
      <c r="D576" s="13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spans="1:26" ht="12.75" customHeight="1">
      <c r="A577" s="130"/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spans="1:26" ht="12.75" customHeight="1">
      <c r="A578" s="130"/>
      <c r="B578" s="130"/>
      <c r="C578" s="130"/>
      <c r="D578" s="13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spans="1:26" ht="12.75" customHeight="1">
      <c r="A579" s="130"/>
      <c r="B579" s="130"/>
      <c r="C579" s="130"/>
      <c r="D579" s="13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spans="1:26" ht="12.75" customHeight="1">
      <c r="A580" s="130"/>
      <c r="B580" s="130"/>
      <c r="C580" s="130"/>
      <c r="D580" s="13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spans="1:26" ht="12.75" customHeight="1">
      <c r="A581" s="130"/>
      <c r="B581" s="130"/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spans="1:26" ht="12.75" customHeight="1">
      <c r="A582" s="130"/>
      <c r="B582" s="130"/>
      <c r="C582" s="130"/>
      <c r="D582" s="13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spans="1:26" ht="12.75" customHeight="1">
      <c r="A583" s="130"/>
      <c r="B583" s="130"/>
      <c r="C583" s="130"/>
      <c r="D583" s="13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spans="1:26" ht="12.75" customHeight="1">
      <c r="A584" s="130"/>
      <c r="B584" s="130"/>
      <c r="C584" s="130"/>
      <c r="D584" s="13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spans="1:26" ht="12.75" customHeight="1">
      <c r="A585" s="130"/>
      <c r="B585" s="130"/>
      <c r="C585" s="130"/>
      <c r="D585" s="13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spans="1:26" ht="12.75" customHeight="1">
      <c r="A586" s="130"/>
      <c r="B586" s="130"/>
      <c r="C586" s="130"/>
      <c r="D586" s="13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spans="1:26" ht="12.75" customHeight="1">
      <c r="A587" s="130"/>
      <c r="B587" s="130"/>
      <c r="C587" s="130"/>
      <c r="D587" s="13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spans="1:26" ht="12.75" customHeight="1">
      <c r="A588" s="130"/>
      <c r="B588" s="130"/>
      <c r="C588" s="130"/>
      <c r="D588" s="13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spans="1:26" ht="12.75" customHeight="1">
      <c r="A589" s="130"/>
      <c r="B589" s="130"/>
      <c r="C589" s="130"/>
      <c r="D589" s="13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spans="1:26" ht="12.75" customHeight="1">
      <c r="A590" s="130"/>
      <c r="B590" s="130"/>
      <c r="C590" s="130"/>
      <c r="D590" s="13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spans="1:26" ht="12.75" customHeight="1">
      <c r="A591" s="130"/>
      <c r="B591" s="130"/>
      <c r="C591" s="130"/>
      <c r="D591" s="13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spans="1:26" ht="12.75" customHeight="1">
      <c r="A592" s="130"/>
      <c r="B592" s="130"/>
      <c r="C592" s="130"/>
      <c r="D592" s="13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spans="1:26" ht="12.75" customHeight="1">
      <c r="A593" s="130"/>
      <c r="B593" s="130"/>
      <c r="C593" s="130"/>
      <c r="D593" s="13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spans="1:26" ht="12.75" customHeight="1">
      <c r="A594" s="130"/>
      <c r="B594" s="130"/>
      <c r="C594" s="130"/>
      <c r="D594" s="13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spans="1:26" ht="12.75" customHeight="1">
      <c r="A595" s="130"/>
      <c r="B595" s="130"/>
      <c r="C595" s="130"/>
      <c r="D595" s="13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spans="1:26" ht="12.75" customHeight="1">
      <c r="A596" s="130"/>
      <c r="B596" s="130"/>
      <c r="C596" s="130"/>
      <c r="D596" s="13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spans="1:26" ht="12.75" customHeight="1">
      <c r="A597" s="130"/>
      <c r="B597" s="130"/>
      <c r="C597" s="130"/>
      <c r="D597" s="13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spans="1:26" ht="12.75" customHeight="1">
      <c r="A598" s="130"/>
      <c r="B598" s="130"/>
      <c r="C598" s="130"/>
      <c r="D598" s="13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spans="1:26" ht="12.75" customHeight="1">
      <c r="A599" s="130"/>
      <c r="B599" s="130"/>
      <c r="C599" s="130"/>
      <c r="D599" s="13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spans="1:26" ht="12.75" customHeight="1">
      <c r="A600" s="130"/>
      <c r="B600" s="130"/>
      <c r="C600" s="130"/>
      <c r="D600" s="13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spans="1:26" ht="12.75" customHeight="1">
      <c r="A601" s="130"/>
      <c r="B601" s="130"/>
      <c r="C601" s="130"/>
      <c r="D601" s="13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spans="1:26" ht="12.75" customHeight="1">
      <c r="A602" s="130"/>
      <c r="B602" s="130"/>
      <c r="C602" s="130"/>
      <c r="D602" s="13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spans="1:26" ht="12.75" customHeight="1">
      <c r="A603" s="130"/>
      <c r="B603" s="130"/>
      <c r="C603" s="130"/>
      <c r="D603" s="13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spans="1:26" ht="12.75" customHeight="1">
      <c r="A604" s="130"/>
      <c r="B604" s="130"/>
      <c r="C604" s="130"/>
      <c r="D604" s="13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spans="1:26" ht="12.75" customHeight="1">
      <c r="A605" s="130"/>
      <c r="B605" s="130"/>
      <c r="C605" s="130"/>
      <c r="D605" s="13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spans="1:26" ht="12.75" customHeight="1">
      <c r="A606" s="130"/>
      <c r="B606" s="130"/>
      <c r="C606" s="130"/>
      <c r="D606" s="13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spans="1:26" ht="12.75" customHeight="1">
      <c r="A607" s="130"/>
      <c r="B607" s="130"/>
      <c r="C607" s="130"/>
      <c r="D607" s="13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spans="1:26" ht="12.75" customHeight="1">
      <c r="A608" s="130"/>
      <c r="B608" s="130"/>
      <c r="C608" s="130"/>
      <c r="D608" s="13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spans="1:26" ht="12.75" customHeight="1">
      <c r="A609" s="130"/>
      <c r="B609" s="130"/>
      <c r="C609" s="130"/>
      <c r="D609" s="13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spans="1:26" ht="12.75" customHeight="1">
      <c r="A610" s="130"/>
      <c r="B610" s="130"/>
      <c r="C610" s="130"/>
      <c r="D610" s="13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spans="1:26" ht="12.75" customHeight="1">
      <c r="A611" s="130"/>
      <c r="B611" s="130"/>
      <c r="C611" s="130"/>
      <c r="D611" s="13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spans="1:26" ht="12.75" customHeight="1">
      <c r="A612" s="130"/>
      <c r="B612" s="130"/>
      <c r="C612" s="130"/>
      <c r="D612" s="13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spans="1:26" ht="12.75" customHeight="1">
      <c r="A613" s="130"/>
      <c r="B613" s="130"/>
      <c r="C613" s="130"/>
      <c r="D613" s="13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spans="1:26" ht="12.75" customHeight="1">
      <c r="A614" s="130"/>
      <c r="B614" s="130"/>
      <c r="C614" s="130"/>
      <c r="D614" s="13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spans="1:26" ht="12.75" customHeight="1">
      <c r="A615" s="130"/>
      <c r="B615" s="130"/>
      <c r="C615" s="130"/>
      <c r="D615" s="13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spans="1:26" ht="12.75" customHeight="1">
      <c r="A616" s="130"/>
      <c r="B616" s="130"/>
      <c r="C616" s="130"/>
      <c r="D616" s="13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spans="1:26" ht="12.75" customHeight="1">
      <c r="A617" s="130"/>
      <c r="B617" s="130"/>
      <c r="C617" s="130"/>
      <c r="D617" s="13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spans="1:26" ht="12.75" customHeight="1">
      <c r="A618" s="130"/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spans="1:26" ht="12.75" customHeight="1">
      <c r="A619" s="130"/>
      <c r="B619" s="130"/>
      <c r="C619" s="130"/>
      <c r="D619" s="13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spans="1:26" ht="12.75" customHeight="1">
      <c r="A620" s="130"/>
      <c r="B620" s="130"/>
      <c r="C620" s="130"/>
      <c r="D620" s="13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spans="1:26" ht="12.75" customHeight="1">
      <c r="A621" s="130"/>
      <c r="B621" s="130"/>
      <c r="C621" s="130"/>
      <c r="D621" s="13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spans="1:26" ht="12.75" customHeight="1">
      <c r="A622" s="130"/>
      <c r="B622" s="130"/>
      <c r="C622" s="130"/>
      <c r="D622" s="13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spans="1:26" ht="12.75" customHeight="1">
      <c r="A623" s="130"/>
      <c r="B623" s="130"/>
      <c r="C623" s="130"/>
      <c r="D623" s="13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spans="1:26" ht="12.75" customHeight="1">
      <c r="A624" s="130"/>
      <c r="B624" s="130"/>
      <c r="C624" s="130"/>
      <c r="D624" s="13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spans="1:26" ht="12.75" customHeight="1">
      <c r="A625" s="130"/>
      <c r="B625" s="130"/>
      <c r="C625" s="130"/>
      <c r="D625" s="13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spans="1:26" ht="12.75" customHeight="1">
      <c r="A626" s="130"/>
      <c r="B626" s="130"/>
      <c r="C626" s="130"/>
      <c r="D626" s="13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spans="1:26" ht="12.75" customHeight="1">
      <c r="A627" s="130"/>
      <c r="B627" s="130"/>
      <c r="C627" s="130"/>
      <c r="D627" s="13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spans="1:26" ht="12.75" customHeight="1">
      <c r="A628" s="130"/>
      <c r="B628" s="130"/>
      <c r="C628" s="130"/>
      <c r="D628" s="13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spans="1:26" ht="12.75" customHeight="1">
      <c r="A629" s="130"/>
      <c r="B629" s="130"/>
      <c r="C629" s="130"/>
      <c r="D629" s="13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spans="1:26" ht="12.75" customHeight="1">
      <c r="A630" s="130"/>
      <c r="B630" s="130"/>
      <c r="C630" s="130"/>
      <c r="D630" s="13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spans="1:26" ht="12.75" customHeight="1">
      <c r="A631" s="130"/>
      <c r="B631" s="130"/>
      <c r="C631" s="130"/>
      <c r="D631" s="13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spans="1:26" ht="12.75" customHeight="1">
      <c r="A632" s="130"/>
      <c r="B632" s="130"/>
      <c r="C632" s="130"/>
      <c r="D632" s="13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spans="1:26" ht="12.75" customHeight="1">
      <c r="A633" s="130"/>
      <c r="B633" s="130"/>
      <c r="C633" s="130"/>
      <c r="D633" s="13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spans="1:26" ht="12.75" customHeight="1">
      <c r="A634" s="130"/>
      <c r="B634" s="130"/>
      <c r="C634" s="130"/>
      <c r="D634" s="13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spans="1:26" ht="12.75" customHeight="1">
      <c r="A635" s="130"/>
      <c r="B635" s="130"/>
      <c r="C635" s="130"/>
      <c r="D635" s="13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spans="1:26" ht="12.75" customHeight="1">
      <c r="A636" s="130"/>
      <c r="B636" s="130"/>
      <c r="C636" s="130"/>
      <c r="D636" s="13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spans="1:26" ht="12.75" customHeight="1">
      <c r="A637" s="130"/>
      <c r="B637" s="130"/>
      <c r="C637" s="130"/>
      <c r="D637" s="13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spans="1:26" ht="12.75" customHeight="1">
      <c r="A638" s="130"/>
      <c r="B638" s="130"/>
      <c r="C638" s="130"/>
      <c r="D638" s="13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spans="1:26" ht="12.75" customHeight="1">
      <c r="A639" s="130"/>
      <c r="B639" s="130"/>
      <c r="C639" s="130"/>
      <c r="D639" s="13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spans="1:26" ht="12.75" customHeight="1">
      <c r="A640" s="130"/>
      <c r="B640" s="130"/>
      <c r="C640" s="130"/>
      <c r="D640" s="13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spans="1:26" ht="12.75" customHeight="1">
      <c r="A641" s="130"/>
      <c r="B641" s="130"/>
      <c r="C641" s="130"/>
      <c r="D641" s="13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spans="1:26" ht="12.75" customHeight="1">
      <c r="A642" s="130"/>
      <c r="B642" s="130"/>
      <c r="C642" s="130"/>
      <c r="D642" s="13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spans="1:26" ht="12.75" customHeight="1">
      <c r="A643" s="130"/>
      <c r="B643" s="130"/>
      <c r="C643" s="130"/>
      <c r="D643" s="13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spans="1:26" ht="12.75" customHeight="1">
      <c r="A644" s="130"/>
      <c r="B644" s="130"/>
      <c r="C644" s="130"/>
      <c r="D644" s="13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spans="1:26" ht="12.75" customHeight="1">
      <c r="A645" s="130"/>
      <c r="B645" s="130"/>
      <c r="C645" s="130"/>
      <c r="D645" s="13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spans="1:26" ht="12.75" customHeight="1">
      <c r="A646" s="130"/>
      <c r="B646" s="130"/>
      <c r="C646" s="130"/>
      <c r="D646" s="13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spans="1:26" ht="12.75" customHeight="1">
      <c r="A647" s="130"/>
      <c r="B647" s="130"/>
      <c r="C647" s="130"/>
      <c r="D647" s="13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spans="1:26" ht="12.75" customHeight="1">
      <c r="A648" s="130"/>
      <c r="B648" s="130"/>
      <c r="C648" s="130"/>
      <c r="D648" s="13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spans="1:26" ht="12.75" customHeight="1">
      <c r="A649" s="130"/>
      <c r="B649" s="130"/>
      <c r="C649" s="130"/>
      <c r="D649" s="13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spans="1:26" ht="12.75" customHeight="1">
      <c r="A650" s="130"/>
      <c r="B650" s="130"/>
      <c r="C650" s="130"/>
      <c r="D650" s="13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spans="1:26" ht="12.75" customHeight="1">
      <c r="A651" s="130"/>
      <c r="B651" s="130"/>
      <c r="C651" s="130"/>
      <c r="D651" s="13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spans="1:26" ht="12.75" customHeight="1">
      <c r="A652" s="130"/>
      <c r="B652" s="130"/>
      <c r="C652" s="130"/>
      <c r="D652" s="13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spans="1:26" ht="12.75" customHeight="1">
      <c r="A653" s="130"/>
      <c r="B653" s="130"/>
      <c r="C653" s="130"/>
      <c r="D653" s="13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spans="1:26" ht="12.75" customHeight="1">
      <c r="A654" s="130"/>
      <c r="B654" s="130"/>
      <c r="C654" s="130"/>
      <c r="D654" s="13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spans="1:26" ht="12.75" customHeight="1">
      <c r="A655" s="130"/>
      <c r="B655" s="130"/>
      <c r="C655" s="130"/>
      <c r="D655" s="13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spans="1:26" ht="12.75" customHeight="1">
      <c r="A656" s="130"/>
      <c r="B656" s="130"/>
      <c r="C656" s="130"/>
      <c r="D656" s="13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spans="1:26" ht="12.75" customHeight="1">
      <c r="A657" s="130"/>
      <c r="B657" s="130"/>
      <c r="C657" s="130"/>
      <c r="D657" s="13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spans="1:26" ht="12.75" customHeight="1">
      <c r="A658" s="130"/>
      <c r="B658" s="130"/>
      <c r="C658" s="130"/>
      <c r="D658" s="13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spans="1:26" ht="12.75" customHeight="1">
      <c r="A659" s="130"/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spans="1:26" ht="12.75" customHeight="1">
      <c r="A660" s="130"/>
      <c r="B660" s="130"/>
      <c r="C660" s="130"/>
      <c r="D660" s="13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spans="1:26" ht="12.75" customHeight="1">
      <c r="A661" s="130"/>
      <c r="B661" s="130"/>
      <c r="C661" s="130"/>
      <c r="D661" s="13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spans="1:26" ht="12.75" customHeight="1">
      <c r="A662" s="130"/>
      <c r="B662" s="130"/>
      <c r="C662" s="130"/>
      <c r="D662" s="13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spans="1:26" ht="12.75" customHeight="1">
      <c r="A663" s="130"/>
      <c r="B663" s="130"/>
      <c r="C663" s="130"/>
      <c r="D663" s="13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spans="1:26" ht="12.75" customHeight="1">
      <c r="A664" s="130"/>
      <c r="B664" s="130"/>
      <c r="C664" s="130"/>
      <c r="D664" s="13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spans="1:26" ht="12.75" customHeight="1">
      <c r="A665" s="130"/>
      <c r="B665" s="130"/>
      <c r="C665" s="130"/>
      <c r="D665" s="13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spans="1:26" ht="12.75" customHeight="1">
      <c r="A666" s="130"/>
      <c r="B666" s="130"/>
      <c r="C666" s="130"/>
      <c r="D666" s="13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spans="1:26" ht="12.75" customHeight="1">
      <c r="A667" s="130"/>
      <c r="B667" s="130"/>
      <c r="C667" s="130"/>
      <c r="D667" s="13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spans="1:26" ht="12.75" customHeight="1">
      <c r="A668" s="130"/>
      <c r="B668" s="130"/>
      <c r="C668" s="130"/>
      <c r="D668" s="13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spans="1:26" ht="12.75" customHeight="1">
      <c r="A669" s="130"/>
      <c r="B669" s="130"/>
      <c r="C669" s="130"/>
      <c r="D669" s="13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spans="1:26" ht="12.75" customHeight="1">
      <c r="A670" s="130"/>
      <c r="B670" s="130"/>
      <c r="C670" s="130"/>
      <c r="D670" s="13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spans="1:26" ht="12.75" customHeight="1">
      <c r="A671" s="130"/>
      <c r="B671" s="130"/>
      <c r="C671" s="130"/>
      <c r="D671" s="13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spans="1:26" ht="12.75" customHeight="1">
      <c r="A672" s="130"/>
      <c r="B672" s="130"/>
      <c r="C672" s="130"/>
      <c r="D672" s="13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spans="1:26" ht="12.75" customHeight="1">
      <c r="A673" s="130"/>
      <c r="B673" s="130"/>
      <c r="C673" s="130"/>
      <c r="D673" s="13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spans="1:26" ht="12.75" customHeight="1">
      <c r="A674" s="130"/>
      <c r="B674" s="130"/>
      <c r="C674" s="130"/>
      <c r="D674" s="13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spans="1:26" ht="12.75" customHeight="1">
      <c r="A675" s="130"/>
      <c r="B675" s="130"/>
      <c r="C675" s="130"/>
      <c r="D675" s="13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spans="1:26" ht="12.75" customHeight="1">
      <c r="A676" s="130"/>
      <c r="B676" s="130"/>
      <c r="C676" s="130"/>
      <c r="D676" s="13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spans="1:26" ht="12.75" customHeight="1">
      <c r="A677" s="130"/>
      <c r="B677" s="130"/>
      <c r="C677" s="130"/>
      <c r="D677" s="13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spans="1:26" ht="12.75" customHeight="1">
      <c r="A678" s="130"/>
      <c r="B678" s="130"/>
      <c r="C678" s="130"/>
      <c r="D678" s="13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spans="1:26" ht="12.75" customHeight="1">
      <c r="A679" s="130"/>
      <c r="B679" s="130"/>
      <c r="C679" s="130"/>
      <c r="D679" s="13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spans="1:26" ht="12.75" customHeight="1">
      <c r="A680" s="130"/>
      <c r="B680" s="130"/>
      <c r="C680" s="130"/>
      <c r="D680" s="13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spans="1:26" ht="12.75" customHeight="1">
      <c r="A681" s="130"/>
      <c r="B681" s="130"/>
      <c r="C681" s="130"/>
      <c r="D681" s="13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spans="1:26" ht="12.75" customHeight="1">
      <c r="A682" s="130"/>
      <c r="B682" s="130"/>
      <c r="C682" s="130"/>
      <c r="D682" s="13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spans="1:26" ht="12.75" customHeight="1">
      <c r="A683" s="130"/>
      <c r="B683" s="130"/>
      <c r="C683" s="130"/>
      <c r="D683" s="13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spans="1:26" ht="12.75" customHeight="1">
      <c r="A684" s="130"/>
      <c r="B684" s="130"/>
      <c r="C684" s="130"/>
      <c r="D684" s="13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spans="1:26" ht="12.75" customHeight="1">
      <c r="A685" s="130"/>
      <c r="B685" s="130"/>
      <c r="C685" s="130"/>
      <c r="D685" s="13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spans="1:26" ht="12.75" customHeight="1">
      <c r="A686" s="130"/>
      <c r="B686" s="130"/>
      <c r="C686" s="130"/>
      <c r="D686" s="13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spans="1:26" ht="12.75" customHeight="1">
      <c r="A687" s="130"/>
      <c r="B687" s="130"/>
      <c r="C687" s="130"/>
      <c r="D687" s="13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spans="1:26" ht="12.75" customHeight="1">
      <c r="A688" s="130"/>
      <c r="B688" s="130"/>
      <c r="C688" s="130"/>
      <c r="D688" s="13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spans="1:26" ht="12.75" customHeight="1">
      <c r="A689" s="130"/>
      <c r="B689" s="130"/>
      <c r="C689" s="130"/>
      <c r="D689" s="13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spans="1:26" ht="12.75" customHeight="1">
      <c r="A690" s="130"/>
      <c r="B690" s="130"/>
      <c r="C690" s="130"/>
      <c r="D690" s="13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spans="1:26" ht="12.75" customHeight="1">
      <c r="A691" s="130"/>
      <c r="B691" s="130"/>
      <c r="C691" s="130"/>
      <c r="D691" s="13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spans="1:26" ht="12.75" customHeight="1">
      <c r="A692" s="130"/>
      <c r="B692" s="130"/>
      <c r="C692" s="130"/>
      <c r="D692" s="13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spans="1:26" ht="12.75" customHeight="1">
      <c r="A693" s="130"/>
      <c r="B693" s="130"/>
      <c r="C693" s="130"/>
      <c r="D693" s="13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spans="1:26" ht="12.75" customHeight="1">
      <c r="A694" s="130"/>
      <c r="B694" s="130"/>
      <c r="C694" s="130"/>
      <c r="D694" s="13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spans="1:26" ht="12.75" customHeight="1">
      <c r="A695" s="130"/>
      <c r="B695" s="130"/>
      <c r="C695" s="130"/>
      <c r="D695" s="13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spans="1:26" ht="12.75" customHeight="1">
      <c r="A696" s="130"/>
      <c r="B696" s="130"/>
      <c r="C696" s="130"/>
      <c r="D696" s="13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spans="1:26" ht="12.75" customHeight="1">
      <c r="A697" s="130"/>
      <c r="B697" s="130"/>
      <c r="C697" s="130"/>
      <c r="D697" s="13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spans="1:26" ht="12.75" customHeight="1">
      <c r="A698" s="130"/>
      <c r="B698" s="130"/>
      <c r="C698" s="130"/>
      <c r="D698" s="13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spans="1:26" ht="12.75" customHeight="1">
      <c r="A699" s="130"/>
      <c r="B699" s="130"/>
      <c r="C699" s="130"/>
      <c r="D699" s="13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spans="1:26" ht="12.75" customHeight="1">
      <c r="A700" s="130"/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spans="1:26" ht="12.75" customHeight="1">
      <c r="A701" s="130"/>
      <c r="B701" s="130"/>
      <c r="C701" s="130"/>
      <c r="D701" s="13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spans="1:26" ht="12.75" customHeight="1">
      <c r="A702" s="130"/>
      <c r="B702" s="130"/>
      <c r="C702" s="130"/>
      <c r="D702" s="13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spans="1:26" ht="12.75" customHeight="1">
      <c r="A703" s="130"/>
      <c r="B703" s="130"/>
      <c r="C703" s="130"/>
      <c r="D703" s="13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spans="1:26" ht="12.75" customHeight="1">
      <c r="A704" s="130"/>
      <c r="B704" s="130"/>
      <c r="C704" s="130"/>
      <c r="D704" s="13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spans="1:26" ht="12.75" customHeight="1">
      <c r="A705" s="130"/>
      <c r="B705" s="130"/>
      <c r="C705" s="130"/>
      <c r="D705" s="13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spans="1:26" ht="12.75" customHeight="1">
      <c r="A706" s="130"/>
      <c r="B706" s="130"/>
      <c r="C706" s="130"/>
      <c r="D706" s="13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spans="1:26" ht="12.75" customHeight="1">
      <c r="A707" s="130"/>
      <c r="B707" s="130"/>
      <c r="C707" s="130"/>
      <c r="D707" s="13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spans="1:26" ht="12.75" customHeight="1">
      <c r="A708" s="130"/>
      <c r="B708" s="130"/>
      <c r="C708" s="130"/>
      <c r="D708" s="13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spans="1:26" ht="12.75" customHeight="1">
      <c r="A709" s="130"/>
      <c r="B709" s="130"/>
      <c r="C709" s="130"/>
      <c r="D709" s="13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spans="1:26" ht="12.75" customHeight="1">
      <c r="A710" s="130"/>
      <c r="B710" s="130"/>
      <c r="C710" s="130"/>
      <c r="D710" s="13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spans="1:26" ht="12.75" customHeight="1">
      <c r="A711" s="130"/>
      <c r="B711" s="130"/>
      <c r="C711" s="130"/>
      <c r="D711" s="13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spans="1:26" ht="12.75" customHeight="1">
      <c r="A712" s="130"/>
      <c r="B712" s="130"/>
      <c r="C712" s="130"/>
      <c r="D712" s="13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spans="1:26" ht="12.75" customHeight="1">
      <c r="A713" s="130"/>
      <c r="B713" s="130"/>
      <c r="C713" s="130"/>
      <c r="D713" s="13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spans="1:26" ht="12.75" customHeight="1">
      <c r="A714" s="130"/>
      <c r="B714" s="130"/>
      <c r="C714" s="130"/>
      <c r="D714" s="13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spans="1:26" ht="12.75" customHeight="1">
      <c r="A715" s="130"/>
      <c r="B715" s="130"/>
      <c r="C715" s="130"/>
      <c r="D715" s="13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spans="1:26" ht="12.75" customHeight="1">
      <c r="A716" s="130"/>
      <c r="B716" s="130"/>
      <c r="C716" s="130"/>
      <c r="D716" s="13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spans="1:26" ht="12.75" customHeight="1">
      <c r="A717" s="130"/>
      <c r="B717" s="130"/>
      <c r="C717" s="130"/>
      <c r="D717" s="13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spans="1:26" ht="12.75" customHeight="1">
      <c r="A718" s="130"/>
      <c r="B718" s="130"/>
      <c r="C718" s="130"/>
      <c r="D718" s="13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spans="1:26" ht="12.75" customHeight="1">
      <c r="A719" s="130"/>
      <c r="B719" s="130"/>
      <c r="C719" s="130"/>
      <c r="D719" s="13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spans="1:26" ht="12.75" customHeight="1">
      <c r="A720" s="130"/>
      <c r="B720" s="130"/>
      <c r="C720" s="130"/>
      <c r="D720" s="13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spans="1:26" ht="12.75" customHeight="1">
      <c r="A721" s="130"/>
      <c r="B721" s="130"/>
      <c r="C721" s="130"/>
      <c r="D721" s="13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spans="1:26" ht="12.75" customHeight="1">
      <c r="A722" s="130"/>
      <c r="B722" s="130"/>
      <c r="C722" s="130"/>
      <c r="D722" s="13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spans="1:26" ht="12.75" customHeight="1">
      <c r="A723" s="130"/>
      <c r="B723" s="130"/>
      <c r="C723" s="130"/>
      <c r="D723" s="13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spans="1:26" ht="12.75" customHeight="1">
      <c r="A724" s="130"/>
      <c r="B724" s="130"/>
      <c r="C724" s="130"/>
      <c r="D724" s="13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spans="1:26" ht="12.75" customHeight="1">
      <c r="A725" s="130"/>
      <c r="B725" s="130"/>
      <c r="C725" s="130"/>
      <c r="D725" s="13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spans="1:26" ht="12.75" customHeight="1">
      <c r="A726" s="130"/>
      <c r="B726" s="130"/>
      <c r="C726" s="130"/>
      <c r="D726" s="13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spans="1:26" ht="12.75" customHeight="1">
      <c r="A727" s="130"/>
      <c r="B727" s="130"/>
      <c r="C727" s="130"/>
      <c r="D727" s="13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spans="1:26" ht="12.75" customHeight="1">
      <c r="A728" s="130"/>
      <c r="B728" s="130"/>
      <c r="C728" s="130"/>
      <c r="D728" s="13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spans="1:26" ht="12.75" customHeight="1">
      <c r="A729" s="130"/>
      <c r="B729" s="130"/>
      <c r="C729" s="130"/>
      <c r="D729" s="13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spans="1:26" ht="12.75" customHeight="1">
      <c r="A730" s="130"/>
      <c r="B730" s="130"/>
      <c r="C730" s="130"/>
      <c r="D730" s="13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spans="1:26" ht="12.75" customHeight="1">
      <c r="A731" s="130"/>
      <c r="B731" s="130"/>
      <c r="C731" s="130"/>
      <c r="D731" s="13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spans="1:26" ht="12.75" customHeight="1">
      <c r="A732" s="130"/>
      <c r="B732" s="130"/>
      <c r="C732" s="130"/>
      <c r="D732" s="13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spans="1:26" ht="12.75" customHeight="1">
      <c r="A733" s="130"/>
      <c r="B733" s="130"/>
      <c r="C733" s="130"/>
      <c r="D733" s="13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spans="1:26" ht="12.75" customHeight="1">
      <c r="A734" s="130"/>
      <c r="B734" s="130"/>
      <c r="C734" s="130"/>
      <c r="D734" s="13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spans="1:26" ht="12.75" customHeight="1">
      <c r="A735" s="130"/>
      <c r="B735" s="130"/>
      <c r="C735" s="130"/>
      <c r="D735" s="13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spans="1:26" ht="12.75" customHeight="1">
      <c r="A736" s="130"/>
      <c r="B736" s="130"/>
      <c r="C736" s="130"/>
      <c r="D736" s="13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spans="1:26" ht="12.75" customHeight="1">
      <c r="A737" s="130"/>
      <c r="B737" s="130"/>
      <c r="C737" s="130"/>
      <c r="D737" s="13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spans="1:26" ht="12.75" customHeight="1">
      <c r="A738" s="130"/>
      <c r="B738" s="130"/>
      <c r="C738" s="130"/>
      <c r="D738" s="13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spans="1:26" ht="12.75" customHeight="1">
      <c r="A739" s="130"/>
      <c r="B739" s="130"/>
      <c r="C739" s="130"/>
      <c r="D739" s="13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spans="1:26" ht="12.75" customHeight="1">
      <c r="A740" s="130"/>
      <c r="B740" s="130"/>
      <c r="C740" s="130"/>
      <c r="D740" s="13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spans="1:26" ht="12.75" customHeight="1">
      <c r="A741" s="130"/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spans="1:26" ht="12.75" customHeight="1">
      <c r="A742" s="130"/>
      <c r="B742" s="130"/>
      <c r="C742" s="130"/>
      <c r="D742" s="13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spans="1:26" ht="12.75" customHeight="1">
      <c r="A743" s="130"/>
      <c r="B743" s="130"/>
      <c r="C743" s="130"/>
      <c r="D743" s="13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spans="1:26" ht="12.75" customHeight="1">
      <c r="A744" s="130"/>
      <c r="B744" s="130"/>
      <c r="C744" s="130"/>
      <c r="D744" s="13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spans="1:26" ht="12.75" customHeight="1">
      <c r="A745" s="130"/>
      <c r="B745" s="130"/>
      <c r="C745" s="130"/>
      <c r="D745" s="13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spans="1:26" ht="12.75" customHeight="1">
      <c r="A746" s="130"/>
      <c r="B746" s="130"/>
      <c r="C746" s="130"/>
      <c r="D746" s="13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spans="1:26" ht="12.75" customHeight="1">
      <c r="A747" s="130"/>
      <c r="B747" s="130"/>
      <c r="C747" s="130"/>
      <c r="D747" s="13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spans="1:26" ht="12.75" customHeight="1">
      <c r="A748" s="130"/>
      <c r="B748" s="130"/>
      <c r="C748" s="130"/>
      <c r="D748" s="13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spans="1:26" ht="12.75" customHeight="1">
      <c r="A749" s="130"/>
      <c r="B749" s="130"/>
      <c r="C749" s="130"/>
      <c r="D749" s="13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spans="1:26" ht="12.75" customHeight="1">
      <c r="A750" s="130"/>
      <c r="B750" s="130"/>
      <c r="C750" s="130"/>
      <c r="D750" s="13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spans="1:26" ht="12.75" customHeight="1">
      <c r="A751" s="130"/>
      <c r="B751" s="130"/>
      <c r="C751" s="130"/>
      <c r="D751" s="13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spans="1:26" ht="12.75" customHeight="1">
      <c r="A752" s="130"/>
      <c r="B752" s="130"/>
      <c r="C752" s="130"/>
      <c r="D752" s="13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spans="1:26" ht="12.75" customHeight="1">
      <c r="A753" s="130"/>
      <c r="B753" s="130"/>
      <c r="C753" s="130"/>
      <c r="D753" s="13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spans="1:26" ht="12.75" customHeight="1">
      <c r="A754" s="130"/>
      <c r="B754" s="130"/>
      <c r="C754" s="130"/>
      <c r="D754" s="13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spans="1:26" ht="12.75" customHeight="1">
      <c r="A755" s="130"/>
      <c r="B755" s="130"/>
      <c r="C755" s="130"/>
      <c r="D755" s="13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spans="1:26" ht="12.75" customHeight="1">
      <c r="A756" s="130"/>
      <c r="B756" s="130"/>
      <c r="C756" s="130"/>
      <c r="D756" s="13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spans="1:26" ht="12.75" customHeight="1">
      <c r="A757" s="130"/>
      <c r="B757" s="130"/>
      <c r="C757" s="130"/>
      <c r="D757" s="13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spans="1:26" ht="12.75" customHeight="1">
      <c r="A758" s="130"/>
      <c r="B758" s="130"/>
      <c r="C758" s="130"/>
      <c r="D758" s="13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spans="1:26" ht="12.75" customHeight="1">
      <c r="A759" s="130"/>
      <c r="B759" s="130"/>
      <c r="C759" s="130"/>
      <c r="D759" s="13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spans="1:26" ht="12.75" customHeight="1">
      <c r="A760" s="130"/>
      <c r="B760" s="130"/>
      <c r="C760" s="130"/>
      <c r="D760" s="13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spans="1:26" ht="12.75" customHeight="1">
      <c r="A761" s="130"/>
      <c r="B761" s="130"/>
      <c r="C761" s="130"/>
      <c r="D761" s="13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spans="1:26" ht="12.75" customHeight="1">
      <c r="A762" s="130"/>
      <c r="B762" s="130"/>
      <c r="C762" s="130"/>
      <c r="D762" s="13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spans="1:26" ht="12.75" customHeight="1">
      <c r="A763" s="130"/>
      <c r="B763" s="130"/>
      <c r="C763" s="130"/>
      <c r="D763" s="13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spans="1:26" ht="12.75" customHeight="1">
      <c r="A764" s="130"/>
      <c r="B764" s="130"/>
      <c r="C764" s="130"/>
      <c r="D764" s="13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spans="1:26" ht="12.75" customHeight="1">
      <c r="A765" s="130"/>
      <c r="B765" s="130"/>
      <c r="C765" s="130"/>
      <c r="D765" s="13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spans="1:26" ht="12.75" customHeight="1">
      <c r="A766" s="130"/>
      <c r="B766" s="130"/>
      <c r="C766" s="130"/>
      <c r="D766" s="13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spans="1:26" ht="12.75" customHeight="1">
      <c r="A767" s="130"/>
      <c r="B767" s="130"/>
      <c r="C767" s="130"/>
      <c r="D767" s="13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spans="1:26" ht="12.75" customHeight="1">
      <c r="A768" s="130"/>
      <c r="B768" s="130"/>
      <c r="C768" s="130"/>
      <c r="D768" s="13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spans="1:26" ht="12.75" customHeight="1">
      <c r="A769" s="130"/>
      <c r="B769" s="130"/>
      <c r="C769" s="130"/>
      <c r="D769" s="13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spans="1:26" ht="12.75" customHeight="1">
      <c r="A770" s="130"/>
      <c r="B770" s="130"/>
      <c r="C770" s="130"/>
      <c r="D770" s="13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spans="1:26" ht="12.75" customHeight="1">
      <c r="A771" s="130"/>
      <c r="B771" s="130"/>
      <c r="C771" s="130"/>
      <c r="D771" s="13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spans="1:26" ht="12.75" customHeight="1">
      <c r="A772" s="130"/>
      <c r="B772" s="130"/>
      <c r="C772" s="130"/>
      <c r="D772" s="13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spans="1:26" ht="12.75" customHeight="1">
      <c r="A773" s="130"/>
      <c r="B773" s="130"/>
      <c r="C773" s="130"/>
      <c r="D773" s="13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spans="1:26" ht="12.75" customHeight="1">
      <c r="A774" s="130"/>
      <c r="B774" s="130"/>
      <c r="C774" s="130"/>
      <c r="D774" s="13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spans="1:26" ht="12.75" customHeight="1">
      <c r="A775" s="130"/>
      <c r="B775" s="130"/>
      <c r="C775" s="130"/>
      <c r="D775" s="13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spans="1:26" ht="12.75" customHeight="1">
      <c r="A776" s="130"/>
      <c r="B776" s="130"/>
      <c r="C776" s="130"/>
      <c r="D776" s="13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spans="1:26" ht="12.75" customHeight="1">
      <c r="A777" s="130"/>
      <c r="B777" s="130"/>
      <c r="C777" s="130"/>
      <c r="D777" s="13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spans="1:26" ht="12.75" customHeight="1">
      <c r="A778" s="130"/>
      <c r="B778" s="130"/>
      <c r="C778" s="130"/>
      <c r="D778" s="13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spans="1:26" ht="12.75" customHeight="1">
      <c r="A779" s="130"/>
      <c r="B779" s="130"/>
      <c r="C779" s="130"/>
      <c r="D779" s="13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spans="1:26" ht="12.75" customHeight="1">
      <c r="A780" s="130"/>
      <c r="B780" s="130"/>
      <c r="C780" s="130"/>
      <c r="D780" s="13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spans="1:26" ht="12.75" customHeight="1">
      <c r="A781" s="130"/>
      <c r="B781" s="130"/>
      <c r="C781" s="130"/>
      <c r="D781" s="13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spans="1:26" ht="12.75" customHeight="1">
      <c r="A782" s="130"/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spans="1:26" ht="12.75" customHeight="1">
      <c r="A783" s="130"/>
      <c r="B783" s="130"/>
      <c r="C783" s="130"/>
      <c r="D783" s="13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spans="1:26" ht="12.75" customHeight="1">
      <c r="A784" s="130"/>
      <c r="B784" s="130"/>
      <c r="C784" s="130"/>
      <c r="D784" s="13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spans="1:26" ht="12.75" customHeight="1">
      <c r="A785" s="130"/>
      <c r="B785" s="130"/>
      <c r="C785" s="130"/>
      <c r="D785" s="13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spans="1:26" ht="12.75" customHeight="1">
      <c r="A786" s="130"/>
      <c r="B786" s="130"/>
      <c r="C786" s="130"/>
      <c r="D786" s="13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spans="1:26" ht="12.75" customHeight="1">
      <c r="A787" s="130"/>
      <c r="B787" s="130"/>
      <c r="C787" s="130"/>
      <c r="D787" s="13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spans="1:26" ht="12.75" customHeight="1">
      <c r="A788" s="130"/>
      <c r="B788" s="130"/>
      <c r="C788" s="130"/>
      <c r="D788" s="13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spans="1:26" ht="12.75" customHeight="1">
      <c r="A789" s="130"/>
      <c r="B789" s="130"/>
      <c r="C789" s="130"/>
      <c r="D789" s="13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spans="1:26" ht="12.75" customHeight="1">
      <c r="A790" s="130"/>
      <c r="B790" s="130"/>
      <c r="C790" s="130"/>
      <c r="D790" s="13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spans="1:26" ht="12.75" customHeight="1">
      <c r="A791" s="130"/>
      <c r="B791" s="130"/>
      <c r="C791" s="130"/>
      <c r="D791" s="13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spans="1:26" ht="12.75" customHeight="1">
      <c r="A792" s="130"/>
      <c r="B792" s="130"/>
      <c r="C792" s="130"/>
      <c r="D792" s="13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spans="1:26" ht="12.75" customHeight="1">
      <c r="A793" s="130"/>
      <c r="B793" s="130"/>
      <c r="C793" s="130"/>
      <c r="D793" s="13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spans="1:26" ht="12.75" customHeight="1">
      <c r="A794" s="130"/>
      <c r="B794" s="130"/>
      <c r="C794" s="130"/>
      <c r="D794" s="13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spans="1:26" ht="12.75" customHeight="1">
      <c r="A795" s="130"/>
      <c r="B795" s="130"/>
      <c r="C795" s="130"/>
      <c r="D795" s="13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spans="1:26" ht="12.75" customHeight="1">
      <c r="A796" s="130"/>
      <c r="B796" s="130"/>
      <c r="C796" s="130"/>
      <c r="D796" s="13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spans="1:26" ht="12.75" customHeight="1">
      <c r="A797" s="130"/>
      <c r="B797" s="130"/>
      <c r="C797" s="130"/>
      <c r="D797" s="13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spans="1:26" ht="12.75" customHeight="1">
      <c r="A798" s="130"/>
      <c r="B798" s="130"/>
      <c r="C798" s="130"/>
      <c r="D798" s="13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spans="1:26" ht="12.75" customHeight="1">
      <c r="A799" s="130"/>
      <c r="B799" s="130"/>
      <c r="C799" s="130"/>
      <c r="D799" s="13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spans="1:26" ht="12.75" customHeight="1">
      <c r="A800" s="130"/>
      <c r="B800" s="130"/>
      <c r="C800" s="130"/>
      <c r="D800" s="13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spans="1:26" ht="12.75" customHeight="1">
      <c r="A801" s="130"/>
      <c r="B801" s="130"/>
      <c r="C801" s="130"/>
      <c r="D801" s="13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spans="1:26" ht="12.75" customHeight="1">
      <c r="A802" s="130"/>
      <c r="B802" s="130"/>
      <c r="C802" s="130"/>
      <c r="D802" s="13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spans="1:26" ht="12.75" customHeight="1">
      <c r="A803" s="130"/>
      <c r="B803" s="130"/>
      <c r="C803" s="130"/>
      <c r="D803" s="13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spans="1:26" ht="12.75" customHeight="1">
      <c r="A804" s="130"/>
      <c r="B804" s="130"/>
      <c r="C804" s="130"/>
      <c r="D804" s="13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spans="1:26" ht="12.75" customHeight="1">
      <c r="A805" s="130"/>
      <c r="B805" s="130"/>
      <c r="C805" s="130"/>
      <c r="D805" s="13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spans="1:26" ht="12.75" customHeight="1">
      <c r="A806" s="130"/>
      <c r="B806" s="130"/>
      <c r="C806" s="130"/>
      <c r="D806" s="13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spans="1:26" ht="12.75" customHeight="1">
      <c r="A807" s="130"/>
      <c r="B807" s="130"/>
      <c r="C807" s="130"/>
      <c r="D807" s="13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spans="1:26" ht="12.75" customHeight="1">
      <c r="A808" s="130"/>
      <c r="B808" s="130"/>
      <c r="C808" s="130"/>
      <c r="D808" s="13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spans="1:26" ht="12.75" customHeight="1">
      <c r="A809" s="130"/>
      <c r="B809" s="130"/>
      <c r="C809" s="130"/>
      <c r="D809" s="13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spans="1:26" ht="12.75" customHeight="1">
      <c r="A810" s="130"/>
      <c r="B810" s="130"/>
      <c r="C810" s="130"/>
      <c r="D810" s="13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spans="1:26" ht="12.75" customHeight="1">
      <c r="A811" s="130"/>
      <c r="B811" s="130"/>
      <c r="C811" s="130"/>
      <c r="D811" s="13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spans="1:26" ht="12.75" customHeight="1">
      <c r="A812" s="130"/>
      <c r="B812" s="130"/>
      <c r="C812" s="130"/>
      <c r="D812" s="13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spans="1:26" ht="12.75" customHeight="1">
      <c r="A813" s="130"/>
      <c r="B813" s="130"/>
      <c r="C813" s="130"/>
      <c r="D813" s="13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spans="1:26" ht="12.75" customHeight="1">
      <c r="A814" s="130"/>
      <c r="B814" s="130"/>
      <c r="C814" s="130"/>
      <c r="D814" s="13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spans="1:26" ht="12.75" customHeight="1">
      <c r="A815" s="130"/>
      <c r="B815" s="130"/>
      <c r="C815" s="130"/>
      <c r="D815" s="13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spans="1:26" ht="12.75" customHeight="1">
      <c r="A816" s="130"/>
      <c r="B816" s="130"/>
      <c r="C816" s="130"/>
      <c r="D816" s="13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spans="1:26" ht="12.75" customHeight="1">
      <c r="A817" s="130"/>
      <c r="B817" s="130"/>
      <c r="C817" s="130"/>
      <c r="D817" s="13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spans="1:26" ht="12.75" customHeight="1">
      <c r="A818" s="130"/>
      <c r="B818" s="130"/>
      <c r="C818" s="130"/>
      <c r="D818" s="13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spans="1:26" ht="12.75" customHeight="1">
      <c r="A819" s="130"/>
      <c r="B819" s="130"/>
      <c r="C819" s="130"/>
      <c r="D819" s="13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spans="1:26" ht="12.75" customHeight="1">
      <c r="A820" s="130"/>
      <c r="B820" s="130"/>
      <c r="C820" s="130"/>
      <c r="D820" s="13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spans="1:26" ht="12.75" customHeight="1">
      <c r="A821" s="130"/>
      <c r="B821" s="130"/>
      <c r="C821" s="130"/>
      <c r="D821" s="13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spans="1:26" ht="12.75" customHeight="1">
      <c r="A822" s="130"/>
      <c r="B822" s="130"/>
      <c r="C822" s="130"/>
      <c r="D822" s="13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spans="1:26" ht="12.75" customHeight="1">
      <c r="A823" s="130"/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spans="1:26" ht="12.75" customHeight="1">
      <c r="A824" s="130"/>
      <c r="B824" s="130"/>
      <c r="C824" s="130"/>
      <c r="D824" s="13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spans="1:26" ht="12.75" customHeight="1">
      <c r="A825" s="130"/>
      <c r="B825" s="130"/>
      <c r="C825" s="130"/>
      <c r="D825" s="13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spans="1:26" ht="12.75" customHeight="1">
      <c r="A826" s="130"/>
      <c r="B826" s="130"/>
      <c r="C826" s="130"/>
      <c r="D826" s="13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spans="1:26" ht="12.75" customHeight="1">
      <c r="A827" s="130"/>
      <c r="B827" s="130"/>
      <c r="C827" s="130"/>
      <c r="D827" s="13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spans="1:26" ht="12.75" customHeight="1">
      <c r="A828" s="130"/>
      <c r="B828" s="130"/>
      <c r="C828" s="130"/>
      <c r="D828" s="13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spans="1:26" ht="12.75" customHeight="1">
      <c r="A829" s="130"/>
      <c r="B829" s="130"/>
      <c r="C829" s="130"/>
      <c r="D829" s="13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spans="1:26" ht="12.75" customHeight="1">
      <c r="A830" s="130"/>
      <c r="B830" s="130"/>
      <c r="C830" s="130"/>
      <c r="D830" s="13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spans="1:26" ht="12.75" customHeight="1">
      <c r="A831" s="130"/>
      <c r="B831" s="130"/>
      <c r="C831" s="130"/>
      <c r="D831" s="13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spans="1:26" ht="12.75" customHeight="1">
      <c r="A832" s="130"/>
      <c r="B832" s="130"/>
      <c r="C832" s="130"/>
      <c r="D832" s="13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spans="1:26" ht="12.75" customHeight="1">
      <c r="A833" s="130"/>
      <c r="B833" s="130"/>
      <c r="C833" s="130"/>
      <c r="D833" s="13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spans="1:26" ht="12.75" customHeight="1">
      <c r="A834" s="130"/>
      <c r="B834" s="130"/>
      <c r="C834" s="130"/>
      <c r="D834" s="13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spans="1:26" ht="12.75" customHeight="1">
      <c r="A835" s="130"/>
      <c r="B835" s="130"/>
      <c r="C835" s="130"/>
      <c r="D835" s="13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spans="1:26" ht="12.75" customHeight="1">
      <c r="A836" s="130"/>
      <c r="B836" s="130"/>
      <c r="C836" s="130"/>
      <c r="D836" s="13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spans="1:26" ht="12.75" customHeight="1">
      <c r="A837" s="130"/>
      <c r="B837" s="130"/>
      <c r="C837" s="130"/>
      <c r="D837" s="13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spans="1:26" ht="12.75" customHeight="1">
      <c r="A838" s="130"/>
      <c r="B838" s="130"/>
      <c r="C838" s="130"/>
      <c r="D838" s="13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spans="1:26" ht="12.75" customHeight="1">
      <c r="A839" s="130"/>
      <c r="B839" s="130"/>
      <c r="C839" s="130"/>
      <c r="D839" s="13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spans="1:26" ht="12.75" customHeight="1">
      <c r="A840" s="130"/>
      <c r="B840" s="130"/>
      <c r="C840" s="130"/>
      <c r="D840" s="13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spans="1:26" ht="12.75" customHeight="1">
      <c r="A841" s="130"/>
      <c r="B841" s="130"/>
      <c r="C841" s="130"/>
      <c r="D841" s="13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spans="1:26" ht="12.75" customHeight="1">
      <c r="A842" s="130"/>
      <c r="B842" s="130"/>
      <c r="C842" s="130"/>
      <c r="D842" s="13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spans="1:26" ht="12.75" customHeight="1">
      <c r="A843" s="130"/>
      <c r="B843" s="130"/>
      <c r="C843" s="130"/>
      <c r="D843" s="13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spans="1:26" ht="12.75" customHeight="1">
      <c r="A844" s="130"/>
      <c r="B844" s="130"/>
      <c r="C844" s="130"/>
      <c r="D844" s="13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spans="1:26" ht="12.75" customHeight="1">
      <c r="A845" s="130"/>
      <c r="B845" s="130"/>
      <c r="C845" s="130"/>
      <c r="D845" s="13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spans="1:26" ht="12.75" customHeight="1">
      <c r="A846" s="130"/>
      <c r="B846" s="130"/>
      <c r="C846" s="130"/>
      <c r="D846" s="13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spans="1:26" ht="12.75" customHeight="1">
      <c r="A847" s="130"/>
      <c r="B847" s="130"/>
      <c r="C847" s="130"/>
      <c r="D847" s="13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spans="1:26" ht="12.75" customHeight="1">
      <c r="A848" s="130"/>
      <c r="B848" s="130"/>
      <c r="C848" s="130"/>
      <c r="D848" s="13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spans="1:26" ht="12.75" customHeight="1">
      <c r="A849" s="130"/>
      <c r="B849" s="130"/>
      <c r="C849" s="130"/>
      <c r="D849" s="13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spans="1:26" ht="12.75" customHeight="1">
      <c r="A850" s="130"/>
      <c r="B850" s="130"/>
      <c r="C850" s="130"/>
      <c r="D850" s="13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spans="1:26" ht="12.75" customHeight="1">
      <c r="A851" s="130"/>
      <c r="B851" s="130"/>
      <c r="C851" s="130"/>
      <c r="D851" s="13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spans="1:26" ht="12.75" customHeight="1">
      <c r="A852" s="130"/>
      <c r="B852" s="130"/>
      <c r="C852" s="130"/>
      <c r="D852" s="13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spans="1:26" ht="12.75" customHeight="1">
      <c r="A853" s="130"/>
      <c r="B853" s="130"/>
      <c r="C853" s="130"/>
      <c r="D853" s="13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spans="1:26" ht="12.75" customHeight="1">
      <c r="A854" s="130"/>
      <c r="B854" s="130"/>
      <c r="C854" s="130"/>
      <c r="D854" s="13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spans="1:26" ht="12.75" customHeight="1">
      <c r="A855" s="130"/>
      <c r="B855" s="130"/>
      <c r="C855" s="130"/>
      <c r="D855" s="13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spans="1:26" ht="12.75" customHeight="1">
      <c r="A856" s="130"/>
      <c r="B856" s="130"/>
      <c r="C856" s="130"/>
      <c r="D856" s="13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spans="1:26" ht="12.75" customHeight="1">
      <c r="A857" s="130"/>
      <c r="B857" s="130"/>
      <c r="C857" s="130"/>
      <c r="D857" s="13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spans="1:26" ht="12.75" customHeight="1">
      <c r="A858" s="130"/>
      <c r="B858" s="130"/>
      <c r="C858" s="130"/>
      <c r="D858" s="13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spans="1:26" ht="12.75" customHeight="1">
      <c r="A859" s="130"/>
      <c r="B859" s="130"/>
      <c r="C859" s="130"/>
      <c r="D859" s="13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spans="1:26" ht="12.75" customHeight="1">
      <c r="A860" s="130"/>
      <c r="B860" s="130"/>
      <c r="C860" s="130"/>
      <c r="D860" s="13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spans="1:26" ht="12.75" customHeight="1">
      <c r="A861" s="130"/>
      <c r="B861" s="130"/>
      <c r="C861" s="130"/>
      <c r="D861" s="13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spans="1:26" ht="12.75" customHeight="1">
      <c r="A862" s="130"/>
      <c r="B862" s="130"/>
      <c r="C862" s="130"/>
      <c r="D862" s="13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spans="1:26" ht="12.75" customHeight="1">
      <c r="A863" s="130"/>
      <c r="B863" s="130"/>
      <c r="C863" s="130"/>
      <c r="D863" s="13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spans="1:26" ht="12.75" customHeight="1">
      <c r="A864" s="130"/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spans="1:26" ht="12.75" customHeight="1">
      <c r="A865" s="130"/>
      <c r="B865" s="130"/>
      <c r="C865" s="130"/>
      <c r="D865" s="13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spans="1:26" ht="12.75" customHeight="1">
      <c r="A866" s="130"/>
      <c r="B866" s="130"/>
      <c r="C866" s="130"/>
      <c r="D866" s="13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spans="1:26" ht="12.75" customHeight="1">
      <c r="A867" s="130"/>
      <c r="B867" s="130"/>
      <c r="C867" s="130"/>
      <c r="D867" s="13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spans="1:26" ht="12.75" customHeight="1">
      <c r="A868" s="130"/>
      <c r="B868" s="130"/>
      <c r="C868" s="130"/>
      <c r="D868" s="13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spans="1:26" ht="12.75" customHeight="1">
      <c r="A869" s="130"/>
      <c r="B869" s="130"/>
      <c r="C869" s="130"/>
      <c r="D869" s="13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spans="1:26" ht="12.75" customHeight="1">
      <c r="A870" s="130"/>
      <c r="B870" s="130"/>
      <c r="C870" s="130"/>
      <c r="D870" s="13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spans="1:26" ht="12.75" customHeight="1">
      <c r="A871" s="130"/>
      <c r="B871" s="130"/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spans="1:26" ht="12.75" customHeight="1">
      <c r="A872" s="130"/>
      <c r="B872" s="130"/>
      <c r="C872" s="130"/>
      <c r="D872" s="13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spans="1:26" ht="12.75" customHeight="1">
      <c r="A873" s="130"/>
      <c r="B873" s="130"/>
      <c r="C873" s="130"/>
      <c r="D873" s="13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spans="1:26" ht="12.75" customHeight="1">
      <c r="A874" s="130"/>
      <c r="B874" s="130"/>
      <c r="C874" s="130"/>
      <c r="D874" s="13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spans="1:26" ht="12.75" customHeight="1">
      <c r="A875" s="130"/>
      <c r="B875" s="130"/>
      <c r="C875" s="130"/>
      <c r="D875" s="13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spans="1:26" ht="12.75" customHeight="1">
      <c r="A876" s="130"/>
      <c r="B876" s="130"/>
      <c r="C876" s="130"/>
      <c r="D876" s="13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spans="1:26" ht="12.75" customHeight="1">
      <c r="A877" s="130"/>
      <c r="B877" s="130"/>
      <c r="C877" s="130"/>
      <c r="D877" s="13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spans="1:26" ht="12.75" customHeight="1">
      <c r="A878" s="130"/>
      <c r="B878" s="130"/>
      <c r="C878" s="130"/>
      <c r="D878" s="13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spans="1:26" ht="12.75" customHeight="1">
      <c r="A879" s="130"/>
      <c r="B879" s="130"/>
      <c r="C879" s="130"/>
      <c r="D879" s="13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spans="1:26" ht="12.75" customHeight="1">
      <c r="A880" s="130"/>
      <c r="B880" s="130"/>
      <c r="C880" s="130"/>
      <c r="D880" s="13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spans="1:26" ht="12.75" customHeight="1">
      <c r="A881" s="130"/>
      <c r="B881" s="130"/>
      <c r="C881" s="130"/>
      <c r="D881" s="13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spans="1:26" ht="12.75" customHeight="1">
      <c r="A882" s="130"/>
      <c r="B882" s="130"/>
      <c r="C882" s="130"/>
      <c r="D882" s="13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spans="1:26" ht="12.75" customHeight="1">
      <c r="A883" s="130"/>
      <c r="B883" s="130"/>
      <c r="C883" s="130"/>
      <c r="D883" s="13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spans="1:26" ht="12.75" customHeight="1">
      <c r="A884" s="130"/>
      <c r="B884" s="130"/>
      <c r="C884" s="130"/>
      <c r="D884" s="13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spans="1:26" ht="12.75" customHeight="1">
      <c r="A885" s="130"/>
      <c r="B885" s="130"/>
      <c r="C885" s="130"/>
      <c r="D885" s="13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spans="1:26" ht="12.75" customHeight="1">
      <c r="A886" s="130"/>
      <c r="B886" s="130"/>
      <c r="C886" s="130"/>
      <c r="D886" s="13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spans="1:26" ht="12.75" customHeight="1">
      <c r="A887" s="130"/>
      <c r="B887" s="130"/>
      <c r="C887" s="130"/>
      <c r="D887" s="13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spans="1:26" ht="12.75" customHeight="1">
      <c r="A888" s="130"/>
      <c r="B888" s="130"/>
      <c r="C888" s="130"/>
      <c r="D888" s="13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spans="1:26" ht="12.75" customHeight="1">
      <c r="A889" s="130"/>
      <c r="B889" s="130"/>
      <c r="C889" s="130"/>
      <c r="D889" s="13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spans="1:26" ht="12.75" customHeight="1">
      <c r="A890" s="130"/>
      <c r="B890" s="130"/>
      <c r="C890" s="130"/>
      <c r="D890" s="13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spans="1:26" ht="12.75" customHeight="1">
      <c r="A891" s="130"/>
      <c r="B891" s="130"/>
      <c r="C891" s="130"/>
      <c r="D891" s="13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spans="1:26" ht="12.75" customHeight="1">
      <c r="A892" s="130"/>
      <c r="B892" s="130"/>
      <c r="C892" s="130"/>
      <c r="D892" s="13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spans="1:26" ht="12.75" customHeight="1">
      <c r="A893" s="130"/>
      <c r="B893" s="130"/>
      <c r="C893" s="130"/>
      <c r="D893" s="13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spans="1:26" ht="12.75" customHeight="1">
      <c r="A894" s="130"/>
      <c r="B894" s="130"/>
      <c r="C894" s="130"/>
      <c r="D894" s="13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spans="1:26" ht="12.75" customHeight="1">
      <c r="A895" s="130"/>
      <c r="B895" s="130"/>
      <c r="C895" s="130"/>
      <c r="D895" s="13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spans="1:26" ht="12.75" customHeight="1">
      <c r="A896" s="130"/>
      <c r="B896" s="130"/>
      <c r="C896" s="130"/>
      <c r="D896" s="13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spans="1:26" ht="12.75" customHeight="1">
      <c r="A897" s="130"/>
      <c r="B897" s="130"/>
      <c r="C897" s="130"/>
      <c r="D897" s="13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spans="1:26" ht="12.75" customHeight="1">
      <c r="A898" s="130"/>
      <c r="B898" s="130"/>
      <c r="C898" s="130"/>
      <c r="D898" s="13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spans="1:26" ht="12.75" customHeight="1">
      <c r="A899" s="130"/>
      <c r="B899" s="130"/>
      <c r="C899" s="130"/>
      <c r="D899" s="13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spans="1:26" ht="12.75" customHeight="1">
      <c r="A900" s="130"/>
      <c r="B900" s="130"/>
      <c r="C900" s="130"/>
      <c r="D900" s="13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spans="1:26" ht="12.75" customHeight="1">
      <c r="A901" s="130"/>
      <c r="B901" s="130"/>
      <c r="C901" s="130"/>
      <c r="D901" s="13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spans="1:26" ht="12.75" customHeight="1">
      <c r="A902" s="130"/>
      <c r="B902" s="130"/>
      <c r="C902" s="130"/>
      <c r="D902" s="13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spans="1:26" ht="12.75" customHeight="1">
      <c r="A903" s="130"/>
      <c r="B903" s="130"/>
      <c r="C903" s="130"/>
      <c r="D903" s="13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spans="1:26" ht="12.75" customHeight="1">
      <c r="A904" s="130"/>
      <c r="B904" s="130"/>
      <c r="C904" s="130"/>
      <c r="D904" s="13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spans="1:26" ht="12.75" customHeight="1">
      <c r="A905" s="130"/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spans="1:26" ht="12.75" customHeight="1">
      <c r="A906" s="130"/>
      <c r="B906" s="130"/>
      <c r="C906" s="130"/>
      <c r="D906" s="13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spans="1:26" ht="12.75" customHeight="1">
      <c r="A907" s="130"/>
      <c r="B907" s="130"/>
      <c r="C907" s="130"/>
      <c r="D907" s="13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spans="1:26" ht="12.75" customHeight="1">
      <c r="A908" s="130"/>
      <c r="B908" s="130"/>
      <c r="C908" s="130"/>
      <c r="D908" s="13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spans="1:26" ht="12.75" customHeight="1">
      <c r="A909" s="130"/>
      <c r="B909" s="130"/>
      <c r="C909" s="130"/>
      <c r="D909" s="13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spans="1:26" ht="12.75" customHeight="1">
      <c r="A910" s="130"/>
      <c r="B910" s="130"/>
      <c r="C910" s="130"/>
      <c r="D910" s="13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spans="1:26" ht="12.75" customHeight="1">
      <c r="A911" s="130"/>
      <c r="B911" s="130"/>
      <c r="C911" s="130"/>
      <c r="D911" s="13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spans="1:26" ht="12.75" customHeight="1">
      <c r="A912" s="130"/>
      <c r="B912" s="130"/>
      <c r="C912" s="130"/>
      <c r="D912" s="13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spans="1:26" ht="12.75" customHeight="1">
      <c r="A913" s="130"/>
      <c r="B913" s="130"/>
      <c r="C913" s="130"/>
      <c r="D913" s="13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spans="1:26" ht="12.75" customHeight="1">
      <c r="A914" s="130"/>
      <c r="B914" s="130"/>
      <c r="C914" s="130"/>
      <c r="D914" s="13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spans="1:26" ht="12.75" customHeight="1">
      <c r="A915" s="130"/>
      <c r="B915" s="130"/>
      <c r="C915" s="130"/>
      <c r="D915" s="13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spans="1:26" ht="12.75" customHeight="1">
      <c r="A916" s="130"/>
      <c r="B916" s="130"/>
      <c r="C916" s="130"/>
      <c r="D916" s="13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spans="1:26" ht="12.75" customHeight="1">
      <c r="A917" s="130"/>
      <c r="B917" s="130"/>
      <c r="C917" s="130"/>
      <c r="D917" s="13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spans="1:26" ht="12.75" customHeight="1">
      <c r="A918" s="130"/>
      <c r="B918" s="130"/>
      <c r="C918" s="130"/>
      <c r="D918" s="13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spans="1:26" ht="12.75" customHeight="1">
      <c r="A919" s="130"/>
      <c r="B919" s="130"/>
      <c r="C919" s="130"/>
      <c r="D919" s="13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spans="1:26" ht="12.75" customHeight="1">
      <c r="A920" s="130"/>
      <c r="B920" s="130"/>
      <c r="C920" s="130"/>
      <c r="D920" s="13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spans="1:26" ht="12.75" customHeight="1">
      <c r="A921" s="130"/>
      <c r="B921" s="130"/>
      <c r="C921" s="130"/>
      <c r="D921" s="13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spans="1:26" ht="12.75" customHeight="1">
      <c r="A922" s="130"/>
      <c r="B922" s="130"/>
      <c r="C922" s="130"/>
      <c r="D922" s="13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spans="1:26" ht="12.75" customHeight="1">
      <c r="A923" s="130"/>
      <c r="B923" s="130"/>
      <c r="C923" s="130"/>
      <c r="D923" s="13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spans="1:26" ht="12.75" customHeight="1">
      <c r="A924" s="130"/>
      <c r="B924" s="130"/>
      <c r="C924" s="130"/>
      <c r="D924" s="13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spans="1:26" ht="12.75" customHeight="1">
      <c r="A925" s="130"/>
      <c r="B925" s="130"/>
      <c r="C925" s="130"/>
      <c r="D925" s="13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spans="1:26" ht="12.75" customHeight="1">
      <c r="A926" s="130"/>
      <c r="B926" s="130"/>
      <c r="C926" s="130"/>
      <c r="D926" s="13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spans="1:26" ht="12.75" customHeight="1">
      <c r="A927" s="130"/>
      <c r="B927" s="130"/>
      <c r="C927" s="130"/>
      <c r="D927" s="13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spans="1:26" ht="12.75" customHeight="1">
      <c r="A928" s="130"/>
      <c r="B928" s="130"/>
      <c r="C928" s="130"/>
      <c r="D928" s="13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spans="1:26" ht="12.75" customHeight="1">
      <c r="A929" s="130"/>
      <c r="B929" s="130"/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spans="1:26" ht="12.75" customHeight="1">
      <c r="A930" s="130"/>
      <c r="B930" s="130"/>
      <c r="C930" s="130"/>
      <c r="D930" s="13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spans="1:26" ht="12.75" customHeight="1">
      <c r="A931" s="130"/>
      <c r="B931" s="130"/>
      <c r="C931" s="130"/>
      <c r="D931" s="13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spans="1:26" ht="12.75" customHeight="1">
      <c r="A932" s="130"/>
      <c r="B932" s="130"/>
      <c r="C932" s="130"/>
      <c r="D932" s="13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spans="1:26" ht="12.75" customHeight="1">
      <c r="A933" s="130"/>
      <c r="B933" s="130"/>
      <c r="C933" s="130"/>
      <c r="D933" s="13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spans="1:26" ht="12.75" customHeight="1">
      <c r="A934" s="130"/>
      <c r="B934" s="130"/>
      <c r="C934" s="130"/>
      <c r="D934" s="13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spans="1:26" ht="12.75" customHeight="1">
      <c r="A935" s="130"/>
      <c r="B935" s="130"/>
      <c r="C935" s="130"/>
      <c r="D935" s="13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spans="1:26" ht="12.75" customHeight="1">
      <c r="A936" s="130"/>
      <c r="B936" s="130"/>
      <c r="C936" s="130"/>
      <c r="D936" s="13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spans="1:26" ht="12.75" customHeight="1">
      <c r="A937" s="130"/>
      <c r="B937" s="130"/>
      <c r="C937" s="130"/>
      <c r="D937" s="13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spans="1:26" ht="12.75" customHeight="1">
      <c r="A938" s="130"/>
      <c r="B938" s="130"/>
      <c r="C938" s="130"/>
      <c r="D938" s="13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spans="1:26" ht="12.75" customHeight="1">
      <c r="A939" s="130"/>
      <c r="B939" s="130"/>
      <c r="C939" s="130"/>
      <c r="D939" s="13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spans="1:26" ht="12.75" customHeight="1">
      <c r="A940" s="130"/>
      <c r="B940" s="130"/>
      <c r="C940" s="130"/>
      <c r="D940" s="13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spans="1:26" ht="12.75" customHeight="1">
      <c r="A941" s="130"/>
      <c r="B941" s="130"/>
      <c r="C941" s="130"/>
      <c r="D941" s="13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spans="1:26" ht="12.75" customHeight="1">
      <c r="A942" s="130"/>
      <c r="B942" s="130"/>
      <c r="C942" s="130"/>
      <c r="D942" s="13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spans="1:26" ht="12.75" customHeight="1">
      <c r="A943" s="130"/>
      <c r="B943" s="130"/>
      <c r="C943" s="130"/>
      <c r="D943" s="13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spans="1:26" ht="12.75" customHeight="1">
      <c r="A944" s="130"/>
      <c r="B944" s="130"/>
      <c r="C944" s="130"/>
      <c r="D944" s="13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spans="1:26" ht="12.75" customHeight="1">
      <c r="A945" s="130"/>
      <c r="B945" s="130"/>
      <c r="C945" s="130"/>
      <c r="D945" s="13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spans="1:26" ht="12.75" customHeight="1">
      <c r="A946" s="130"/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spans="1:26" ht="12.75" customHeight="1">
      <c r="A947" s="130"/>
      <c r="B947" s="130"/>
      <c r="C947" s="130"/>
      <c r="D947" s="13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spans="1:26" ht="12.75" customHeight="1">
      <c r="A948" s="130"/>
      <c r="B948" s="130"/>
      <c r="C948" s="130"/>
      <c r="D948" s="13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spans="1:26" ht="12.75" customHeight="1">
      <c r="A949" s="130"/>
      <c r="B949" s="130"/>
      <c r="C949" s="130"/>
      <c r="D949" s="13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spans="1:26" ht="12.75" customHeight="1">
      <c r="A950" s="130"/>
      <c r="B950" s="130"/>
      <c r="C950" s="130"/>
      <c r="D950" s="13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spans="1:26" ht="12.75" customHeight="1">
      <c r="A951" s="130"/>
      <c r="B951" s="130"/>
      <c r="C951" s="130"/>
      <c r="D951" s="13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spans="1:26" ht="12.75" customHeight="1">
      <c r="A952" s="130"/>
      <c r="B952" s="130"/>
      <c r="C952" s="130"/>
      <c r="D952" s="13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spans="1:26" ht="12.75" customHeight="1">
      <c r="A953" s="130"/>
      <c r="B953" s="130"/>
      <c r="C953" s="130"/>
      <c r="D953" s="13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spans="1:26" ht="12.75" customHeight="1">
      <c r="A954" s="130"/>
      <c r="B954" s="130"/>
      <c r="C954" s="130"/>
      <c r="D954" s="13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spans="1:26" ht="12.75" customHeight="1">
      <c r="A955" s="130"/>
      <c r="B955" s="130"/>
      <c r="C955" s="130"/>
      <c r="D955" s="13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spans="1:26" ht="12.75" customHeight="1">
      <c r="A956" s="130"/>
      <c r="B956" s="130"/>
      <c r="C956" s="130"/>
      <c r="D956" s="13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spans="1:26" ht="12.75" customHeight="1">
      <c r="A957" s="130"/>
      <c r="B957" s="130"/>
      <c r="C957" s="130"/>
      <c r="D957" s="13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spans="1:26" ht="12.75" customHeight="1">
      <c r="A958" s="130"/>
      <c r="B958" s="130"/>
      <c r="C958" s="130"/>
      <c r="D958" s="13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spans="1:26" ht="12.75" customHeight="1">
      <c r="A959" s="130"/>
      <c r="B959" s="130"/>
      <c r="C959" s="130"/>
      <c r="D959" s="13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spans="1:26" ht="12.75" customHeight="1">
      <c r="A960" s="130"/>
      <c r="B960" s="130"/>
      <c r="C960" s="130"/>
      <c r="D960" s="13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spans="1:26" ht="12.75" customHeight="1">
      <c r="A961" s="130"/>
      <c r="B961" s="130"/>
      <c r="C961" s="130"/>
      <c r="D961" s="13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spans="1:26" ht="12.75" customHeight="1">
      <c r="A962" s="130"/>
      <c r="B962" s="130"/>
      <c r="C962" s="130"/>
      <c r="D962" s="13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spans="1:26" ht="12.75" customHeight="1">
      <c r="A963" s="130"/>
      <c r="B963" s="130"/>
      <c r="C963" s="130"/>
      <c r="D963" s="13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spans="1:26" ht="12.75" customHeight="1">
      <c r="A964" s="130"/>
      <c r="B964" s="130"/>
      <c r="C964" s="130"/>
      <c r="D964" s="13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spans="1:26" ht="12.75" customHeight="1">
      <c r="A965" s="130"/>
      <c r="B965" s="130"/>
      <c r="C965" s="130"/>
      <c r="D965" s="13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spans="1:26" ht="12.75" customHeight="1">
      <c r="A966" s="130"/>
      <c r="B966" s="130"/>
      <c r="C966" s="130"/>
      <c r="D966" s="13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spans="1:26" ht="12.75" customHeight="1">
      <c r="A967" s="130"/>
      <c r="B967" s="130"/>
      <c r="C967" s="130"/>
      <c r="D967" s="13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spans="1:26" ht="12.75" customHeight="1">
      <c r="A968" s="130"/>
      <c r="B968" s="130"/>
      <c r="C968" s="130"/>
      <c r="D968" s="13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spans="1:26" ht="12.75" customHeight="1">
      <c r="A969" s="130"/>
      <c r="B969" s="130"/>
      <c r="C969" s="130"/>
      <c r="D969" s="13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spans="1:26" ht="12.75" customHeight="1">
      <c r="A970" s="130"/>
      <c r="B970" s="130"/>
      <c r="C970" s="130"/>
      <c r="D970" s="13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spans="1:26" ht="12.75" customHeight="1">
      <c r="A971" s="130"/>
      <c r="B971" s="130"/>
      <c r="C971" s="130"/>
      <c r="D971" s="13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spans="1:26" ht="12.75" customHeight="1">
      <c r="A972" s="130"/>
      <c r="B972" s="130"/>
      <c r="C972" s="130"/>
      <c r="D972" s="13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spans="1:26" ht="12.75" customHeight="1">
      <c r="A973" s="130"/>
      <c r="B973" s="130"/>
      <c r="C973" s="130"/>
      <c r="D973" s="13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spans="1:26" ht="12.75" customHeight="1">
      <c r="A974" s="130"/>
      <c r="B974" s="130"/>
      <c r="C974" s="130"/>
      <c r="D974" s="13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spans="1:26" ht="12.75" customHeight="1">
      <c r="A975" s="130"/>
      <c r="B975" s="130"/>
      <c r="C975" s="130"/>
      <c r="D975" s="13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spans="1:26" ht="12.75" customHeight="1">
      <c r="A976" s="130"/>
      <c r="B976" s="130"/>
      <c r="C976" s="130"/>
      <c r="D976" s="13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spans="1:26" ht="12.75" customHeight="1">
      <c r="A977" s="130"/>
      <c r="B977" s="130"/>
      <c r="C977" s="130"/>
      <c r="D977" s="13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spans="1:26" ht="12.75" customHeight="1">
      <c r="A978" s="130"/>
      <c r="B978" s="130"/>
      <c r="C978" s="130"/>
      <c r="D978" s="13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spans="1:26" ht="12.75" customHeight="1">
      <c r="A979" s="130"/>
      <c r="B979" s="130"/>
      <c r="C979" s="130"/>
      <c r="D979" s="13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spans="1:26" ht="12.75" customHeight="1">
      <c r="A980" s="130"/>
      <c r="B980" s="130"/>
      <c r="C980" s="130"/>
      <c r="D980" s="13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spans="1:26" ht="12.75" customHeight="1">
      <c r="A981" s="130"/>
      <c r="B981" s="130"/>
      <c r="C981" s="130"/>
      <c r="D981" s="13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spans="1:26" ht="12.75" customHeight="1">
      <c r="A982" s="130"/>
      <c r="B982" s="130"/>
      <c r="C982" s="130"/>
      <c r="D982" s="13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spans="1:26" ht="12.75" customHeight="1">
      <c r="A983" s="130"/>
      <c r="B983" s="130"/>
      <c r="C983" s="130"/>
      <c r="D983" s="13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spans="1:26" ht="12.75" customHeight="1">
      <c r="A984" s="130"/>
      <c r="B984" s="130"/>
      <c r="C984" s="130"/>
      <c r="D984" s="13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spans="1:26" ht="12.75" customHeight="1">
      <c r="A985" s="130"/>
      <c r="B985" s="130"/>
      <c r="C985" s="130"/>
      <c r="D985" s="13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spans="1:26" ht="12.75" customHeight="1">
      <c r="A986" s="130"/>
      <c r="B986" s="130"/>
      <c r="C986" s="130"/>
      <c r="D986" s="13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spans="1:26" ht="12.75" customHeight="1">
      <c r="A987" s="130"/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spans="1:26" ht="12.75" customHeight="1">
      <c r="A988" s="130"/>
      <c r="B988" s="130"/>
      <c r="C988" s="130"/>
      <c r="D988" s="13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spans="1:26" ht="12.75" customHeight="1">
      <c r="A989" s="130"/>
      <c r="B989" s="130"/>
      <c r="C989" s="130"/>
      <c r="D989" s="13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spans="1:26" ht="12.75" customHeight="1">
      <c r="A990" s="130"/>
      <c r="B990" s="130"/>
      <c r="C990" s="130"/>
      <c r="D990" s="13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spans="1:26" ht="12.75" customHeight="1">
      <c r="A991" s="130"/>
      <c r="B991" s="130"/>
      <c r="C991" s="130"/>
      <c r="D991" s="13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spans="1:26" ht="12.75" customHeight="1">
      <c r="A992" s="130"/>
      <c r="B992" s="130"/>
      <c r="C992" s="130"/>
      <c r="D992" s="13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spans="1:26" ht="12.75" customHeight="1">
      <c r="A993" s="130"/>
      <c r="B993" s="130"/>
      <c r="C993" s="130"/>
      <c r="D993" s="13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spans="1:26" ht="12.75" customHeight="1">
      <c r="A994" s="130"/>
      <c r="B994" s="130"/>
      <c r="C994" s="130"/>
      <c r="D994" s="13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spans="1:26" ht="12.75" customHeight="1">
      <c r="A995" s="130"/>
      <c r="B995" s="130"/>
      <c r="C995" s="130"/>
      <c r="D995" s="13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spans="1:26" ht="12.75" customHeight="1">
      <c r="A996" s="130"/>
      <c r="B996" s="130"/>
      <c r="C996" s="130"/>
      <c r="D996" s="13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spans="1:26" ht="12.75" customHeight="1">
      <c r="A997" s="130"/>
      <c r="B997" s="130"/>
      <c r="C997" s="130"/>
      <c r="D997" s="13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spans="1:26" ht="12.75" customHeight="1">
      <c r="A998" s="130"/>
      <c r="B998" s="130"/>
      <c r="C998" s="130"/>
      <c r="D998" s="13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spans="1:26" ht="12.75" customHeight="1">
      <c r="A999" s="130"/>
      <c r="B999" s="130"/>
      <c r="C999" s="130"/>
      <c r="D999" s="13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spans="1:26" ht="12.75" customHeight="1">
      <c r="A1000" s="130"/>
      <c r="B1000" s="130"/>
      <c r="C1000" s="130"/>
      <c r="D1000" s="13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Cash - Flow</vt:lpstr>
      <vt:lpstr>Investimenti</vt:lpstr>
      <vt:lpstr>dati BEP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Palumbo</dc:creator>
  <cp:lastModifiedBy>serena sassi</cp:lastModifiedBy>
  <dcterms:created xsi:type="dcterms:W3CDTF">2000-07-25T09:09:53Z</dcterms:created>
  <dcterms:modified xsi:type="dcterms:W3CDTF">2026-03-11T15:38:08Z</dcterms:modified>
</cp:coreProperties>
</file>